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W:\Z-PUBLICATIONS 2007-2026\CHIFFRES CLES 2025\MANUSCRIT\37. Presse écrite\"/>
    </mc:Choice>
  </mc:AlternateContent>
  <xr:revisionPtr revIDLastSave="0" documentId="13_ncr:1_{4AE50B4A-F533-46C4-859B-4A578CD037A2}" xr6:coauthVersionLast="47" xr6:coauthVersionMax="47" xr10:uidLastSave="{00000000-0000-0000-0000-000000000000}"/>
  <bookViews>
    <workbookView xWindow="25080" yWindow="-120" windowWidth="25440" windowHeight="15390" firstSheet="2" activeTab="8" xr2:uid="{00000000-000D-0000-FFFF-FFFF00000000}"/>
  </bookViews>
  <sheets>
    <sheet name="Sommaire" sheetId="1" r:id="rId1"/>
    <sheet name="Graphique 1" sheetId="7" r:id="rId2"/>
    <sheet name="Graphique 2" sheetId="18" r:id="rId3"/>
    <sheet name="Graphique 3" sheetId="10" r:id="rId4"/>
    <sheet name="Extrait_Fiches_Entreprises" sheetId="19" r:id="rId5"/>
    <sheet name="Graphique 4" sheetId="11" r:id="rId6"/>
    <sheet name="Graphique 5" sheetId="17" r:id="rId7"/>
    <sheet name="Graphique 6" sheetId="16" r:id="rId8"/>
    <sheet name="Graphique 7" sheetId="8" r:id="rId9"/>
    <sheet name="Tableau 1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8" l="1"/>
  <c r="P6" i="8"/>
  <c r="J14" i="5"/>
  <c r="I14" i="5"/>
  <c r="Q16" i="5"/>
  <c r="O14" i="5"/>
  <c r="N14" i="5"/>
  <c r="P16" i="5" l="1"/>
  <c r="Q15" i="5"/>
  <c r="P15" i="5"/>
  <c r="E14" i="5"/>
  <c r="F14" i="5"/>
  <c r="G14" i="5"/>
  <c r="H14" i="5"/>
  <c r="K14" i="5"/>
  <c r="L14" i="5"/>
  <c r="M14" i="5"/>
  <c r="D7" i="5"/>
  <c r="E7" i="5"/>
  <c r="F7" i="5"/>
  <c r="G7" i="5"/>
  <c r="H7" i="5"/>
  <c r="I7" i="5"/>
  <c r="M7" i="5"/>
  <c r="L7" i="5"/>
  <c r="K7" i="5"/>
  <c r="J7" i="5"/>
  <c r="N7" i="5"/>
  <c r="O7" i="5"/>
  <c r="R8" i="5" l="1"/>
  <c r="R9" i="5"/>
  <c r="R10" i="5"/>
  <c r="R11" i="5"/>
  <c r="R12" i="5"/>
  <c r="R13" i="5"/>
  <c r="P14" i="5"/>
  <c r="Q14" i="5"/>
  <c r="Q13" i="5"/>
  <c r="P13" i="5"/>
  <c r="Q12" i="5"/>
  <c r="P12" i="5"/>
  <c r="Q11" i="5"/>
  <c r="P11" i="5"/>
  <c r="Q10" i="5"/>
  <c r="P10" i="5"/>
  <c r="Q9" i="5"/>
  <c r="P9" i="5"/>
  <c r="Q8" i="5"/>
  <c r="P8" i="5"/>
  <c r="Q7" i="5"/>
  <c r="P7" i="5" l="1"/>
  <c r="O13" i="8"/>
  <c r="O14" i="8"/>
  <c r="R5" i="8"/>
  <c r="P21" i="17"/>
  <c r="F15" i="19"/>
  <c r="N12" i="19"/>
  <c r="N10" i="19"/>
  <c r="N9" i="19"/>
  <c r="N8" i="19"/>
  <c r="E15" i="19"/>
  <c r="D15" i="19"/>
  <c r="L84" i="11" l="1"/>
  <c r="L86" i="11"/>
  <c r="G83" i="10"/>
  <c r="G85" i="10"/>
  <c r="K36" i="18"/>
  <c r="G36" i="18"/>
  <c r="Q36" i="18"/>
  <c r="P36" i="18"/>
  <c r="O36" i="18"/>
  <c r="N36" i="18"/>
  <c r="M36" i="18"/>
  <c r="L36" i="18"/>
  <c r="Q34" i="18"/>
  <c r="P34" i="18"/>
  <c r="O34" i="18"/>
  <c r="N34" i="18"/>
  <c r="M34" i="18"/>
  <c r="L34" i="18"/>
  <c r="Q33" i="18"/>
  <c r="P33" i="18"/>
  <c r="O33" i="18"/>
  <c r="N33" i="18"/>
  <c r="M33" i="18"/>
  <c r="L33" i="18"/>
  <c r="K33" i="18"/>
  <c r="Q32" i="18"/>
  <c r="P32" i="18"/>
  <c r="O32" i="18"/>
  <c r="N32" i="18"/>
  <c r="M32" i="18"/>
  <c r="L32" i="18"/>
  <c r="K32" i="18"/>
  <c r="Q31" i="18"/>
  <c r="P31" i="18"/>
  <c r="O31" i="18"/>
  <c r="N31" i="18"/>
  <c r="M31" i="18"/>
  <c r="L31" i="18"/>
  <c r="K31" i="18"/>
  <c r="Q30" i="18"/>
  <c r="P30" i="18"/>
  <c r="O30" i="18"/>
  <c r="N30" i="18"/>
  <c r="M30" i="18"/>
  <c r="L30" i="18"/>
  <c r="K30" i="18"/>
  <c r="Q29" i="18"/>
  <c r="P29" i="18"/>
  <c r="O29" i="18"/>
  <c r="N29" i="18"/>
  <c r="M29" i="18"/>
  <c r="L29" i="18"/>
  <c r="K29" i="18"/>
  <c r="Q28" i="18"/>
  <c r="P28" i="18"/>
  <c r="O28" i="18"/>
  <c r="N28" i="18"/>
  <c r="M28" i="18"/>
  <c r="L28" i="18"/>
  <c r="K28" i="18"/>
  <c r="Q27" i="18"/>
  <c r="P27" i="18"/>
  <c r="O27" i="18"/>
  <c r="N27" i="18"/>
  <c r="M27" i="18"/>
  <c r="L27" i="18"/>
  <c r="K27" i="18"/>
  <c r="Q26" i="18"/>
  <c r="P26" i="18"/>
  <c r="O26" i="18"/>
  <c r="N26" i="18"/>
  <c r="M26" i="18"/>
  <c r="L26" i="18"/>
  <c r="K26" i="18"/>
  <c r="Q25" i="18"/>
  <c r="P25" i="18"/>
  <c r="O25" i="18"/>
  <c r="N25" i="18"/>
  <c r="M25" i="18"/>
  <c r="L25" i="18"/>
  <c r="K25" i="18"/>
  <c r="Q24" i="18"/>
  <c r="P24" i="18"/>
  <c r="O24" i="18"/>
  <c r="N24" i="18"/>
  <c r="M24" i="18"/>
  <c r="L24" i="18"/>
  <c r="K24" i="18"/>
  <c r="K34" i="18"/>
  <c r="H38" i="18"/>
  <c r="G38" i="18"/>
  <c r="F38" i="18"/>
  <c r="E38" i="18"/>
  <c r="D38" i="18"/>
  <c r="C38" i="18"/>
  <c r="B38" i="18"/>
  <c r="J38" i="18"/>
  <c r="AB9" i="7"/>
  <c r="AB8" i="7"/>
  <c r="AB7" i="7"/>
  <c r="AB6" i="7"/>
  <c r="AB5" i="7"/>
  <c r="AA8" i="7"/>
  <c r="AA7" i="7"/>
  <c r="AA6" i="7"/>
  <c r="AA5" i="7"/>
  <c r="Y12" i="7"/>
  <c r="AA9" i="7" s="1"/>
  <c r="X12" i="7"/>
  <c r="O15" i="8"/>
  <c r="O16" i="8"/>
  <c r="O17" i="8"/>
  <c r="F86" i="11"/>
  <c r="F85" i="11"/>
  <c r="B86" i="11"/>
  <c r="B85" i="11"/>
  <c r="K13" i="8" l="1"/>
  <c r="L13" i="8"/>
  <c r="M13" i="8"/>
  <c r="N13" i="8"/>
  <c r="N14" i="8"/>
  <c r="N15" i="8"/>
  <c r="N16" i="8"/>
  <c r="N17" i="8"/>
  <c r="F83" i="11"/>
  <c r="F84" i="11"/>
  <c r="B84" i="11"/>
  <c r="N6" i="16"/>
  <c r="M17" i="8"/>
  <c r="M16" i="8"/>
  <c r="M15" i="8"/>
  <c r="M14" i="8"/>
  <c r="F82" i="11"/>
  <c r="F81" i="11"/>
  <c r="F80" i="11"/>
  <c r="F79" i="11"/>
  <c r="F78" i="11"/>
  <c r="F77" i="11"/>
  <c r="F76" i="11"/>
  <c r="F75" i="11"/>
  <c r="F74" i="11"/>
  <c r="F73" i="11"/>
  <c r="F72" i="11"/>
  <c r="D8" i="16"/>
  <c r="E8" i="16"/>
  <c r="F8" i="16"/>
  <c r="G8" i="16"/>
  <c r="H8" i="16"/>
  <c r="I8" i="16"/>
  <c r="J8" i="16"/>
  <c r="K8" i="16"/>
  <c r="L8" i="16"/>
  <c r="C8" i="16"/>
  <c r="D6" i="16"/>
  <c r="E6" i="16"/>
  <c r="F6" i="16"/>
  <c r="G6" i="16"/>
  <c r="H6" i="16"/>
  <c r="I6" i="16"/>
  <c r="J6" i="16"/>
  <c r="K6" i="16"/>
  <c r="L6" i="16"/>
  <c r="M6" i="16"/>
  <c r="C6" i="16"/>
  <c r="C17" i="8"/>
  <c r="D17" i="8"/>
  <c r="E17" i="8"/>
  <c r="F17" i="8"/>
  <c r="G17" i="8"/>
  <c r="H17" i="8"/>
  <c r="I17" i="8"/>
  <c r="J17" i="8"/>
  <c r="K17" i="8"/>
  <c r="L17" i="8"/>
  <c r="C16" i="8"/>
  <c r="D16" i="8"/>
  <c r="E16" i="8"/>
  <c r="F16" i="8"/>
  <c r="G16" i="8"/>
  <c r="H16" i="8"/>
  <c r="I16" i="8"/>
  <c r="J16" i="8"/>
  <c r="K16" i="8"/>
  <c r="L16" i="8"/>
  <c r="C14" i="8"/>
  <c r="D14" i="8"/>
  <c r="E14" i="8"/>
  <c r="F14" i="8"/>
  <c r="G14" i="8"/>
  <c r="H14" i="8"/>
  <c r="I14" i="8"/>
  <c r="J14" i="8"/>
  <c r="K14" i="8"/>
  <c r="L14" i="8"/>
  <c r="C15" i="8"/>
  <c r="D15" i="8"/>
  <c r="E15" i="8"/>
  <c r="F15" i="8"/>
  <c r="G15" i="8"/>
  <c r="H15" i="8"/>
  <c r="I15" i="8"/>
  <c r="J15" i="8"/>
  <c r="K15" i="8"/>
  <c r="L15" i="8"/>
  <c r="B17" i="8"/>
  <c r="B16" i="8"/>
  <c r="B15" i="8"/>
  <c r="B14" i="8"/>
  <c r="C13" i="8"/>
  <c r="D13" i="8"/>
  <c r="E13" i="8"/>
  <c r="F13" i="8"/>
  <c r="G13" i="8"/>
  <c r="H13" i="8"/>
  <c r="I13" i="8"/>
  <c r="J13" i="8"/>
  <c r="B13" i="8"/>
  <c r="B6" i="16"/>
</calcChain>
</file>

<file path=xl/sharedStrings.xml><?xml version="1.0" encoding="utf-8"?>
<sst xmlns="http://schemas.openxmlformats.org/spreadsheetml/2006/main" count="558" uniqueCount="147">
  <si>
    <t>Presse</t>
  </si>
  <si>
    <t>Unités</t>
  </si>
  <si>
    <t>Télévision</t>
  </si>
  <si>
    <t>Radio</t>
  </si>
  <si>
    <t>Autres</t>
  </si>
  <si>
    <t>Quotidiens nationaux</t>
  </si>
  <si>
    <t>Quotidiens locaux</t>
  </si>
  <si>
    <t>Quotidiens gratuits</t>
  </si>
  <si>
    <t>///</t>
  </si>
  <si>
    <t>Milliers d'unités</t>
  </si>
  <si>
    <t>D'après les déclarations d'imprimeurs (arrêté du 9 août 1950).</t>
  </si>
  <si>
    <t>* : En juin de chaque année. Le mois de référence en 2020 est septembre.</t>
  </si>
  <si>
    <t>Somme moyenne d'exemplaires des quotidiens imprimés chaque jour.</t>
  </si>
  <si>
    <t>Ne comprend que les titres des quotidiens d'information générale et politique (non compris la presse quotidienne sportive ou spécialisée, ainsi  que les quotidiens édités dans les départements d'outre-mer ou dans les collectivités d'outre-mer.</t>
  </si>
  <si>
    <t>Total avec quotidiens nationaux</t>
  </si>
  <si>
    <t>Total</t>
  </si>
  <si>
    <t>Aides à la diffusion</t>
  </si>
  <si>
    <t>Aides au pluralisme</t>
  </si>
  <si>
    <t>Aides à la modernisation</t>
  </si>
  <si>
    <t>D'après les lois de finances initiales (LFI, crédits de paiement).</t>
  </si>
  <si>
    <t>Presse écrite</t>
  </si>
  <si>
    <t>Agence de presse</t>
  </si>
  <si>
    <t>Non compris : publicité extérieure, annuaires, courrier publicitaire et imprimés sans adresse.</t>
  </si>
  <si>
    <t>Recettes publicitaires hors taxes nettes c'est à dire après déduction des remises professionnelles, hors échanges marchandises, petites annonces presse incluses.</t>
  </si>
  <si>
    <t>Consommation des ménages</t>
  </si>
  <si>
    <t>IPCH</t>
  </si>
  <si>
    <t>Milliards d'euros</t>
  </si>
  <si>
    <t>4762Z Commerce de détail</t>
  </si>
  <si>
    <t>Presse hors 4762Z</t>
  </si>
  <si>
    <t>Journaux</t>
  </si>
  <si>
    <t>Revues et périodiques</t>
  </si>
  <si>
    <t xml:space="preserve">Total presse </t>
  </si>
  <si>
    <r>
      <t>Enseignes presse</t>
    </r>
    <r>
      <rPr>
        <sz val="8"/>
        <rFont val="Arial"/>
        <family val="2"/>
      </rPr>
      <t xml:space="preserve"> (magasins Sddfi, kiosques, Relay...)</t>
    </r>
  </si>
  <si>
    <r>
      <t>Enseignes non presse</t>
    </r>
    <r>
      <rPr>
        <sz val="8"/>
        <rFont val="Arial"/>
        <family val="2"/>
      </rPr>
      <t xml:space="preserve"> (grandes et moyenne surfaces, enseignes culturelles, supérettes, pétroliers, etc.)</t>
    </r>
  </si>
  <si>
    <r>
      <t xml:space="preserve">Réseau traditionnel </t>
    </r>
    <r>
      <rPr>
        <i/>
        <sz val="8"/>
        <rFont val="Arial"/>
        <family val="2"/>
      </rPr>
      <t>(libraires-papeterie, tabac-presse, bars, alimentation, etc.)</t>
    </r>
  </si>
  <si>
    <t>Unités et %</t>
  </si>
  <si>
    <t>2020*</t>
  </si>
  <si>
    <t xml:space="preserve"> ///</t>
  </si>
  <si>
    <t>Millions d'euros courants</t>
  </si>
  <si>
    <r>
      <rPr>
        <i/>
        <sz val="8"/>
        <rFont val="Arial"/>
        <family val="2"/>
      </rPr>
      <t>dont</t>
    </r>
    <r>
      <rPr>
        <sz val="8"/>
        <rFont val="Arial"/>
        <family val="2"/>
      </rPr>
      <t xml:space="preserve"> Aide aux quotidiens nationaux d'information politique et générale et à faibles ressources publicitaires</t>
    </r>
  </si>
  <si>
    <r>
      <rPr>
        <i/>
        <sz val="8"/>
        <rFont val="Arial"/>
        <family val="2"/>
      </rPr>
      <t>dont</t>
    </r>
    <r>
      <rPr>
        <sz val="8"/>
        <rFont val="Arial"/>
        <family val="2"/>
      </rPr>
      <t xml:space="preserve"> Fonds stratégique pour le développement de la presse</t>
    </r>
  </si>
  <si>
    <t xml:space="preserve">Presse  </t>
  </si>
  <si>
    <t>Graphique 2 : Répartition de la population de journalistes titulaires de la carte de presse par sous-secteurs de la presse écrite en 2022</t>
  </si>
  <si>
    <t>Magazine</t>
  </si>
  <si>
    <t>Spécialisée</t>
  </si>
  <si>
    <t>Quotidienne nationale</t>
  </si>
  <si>
    <t>Quotidienne régionale</t>
  </si>
  <si>
    <t>Quotidienne départementale</t>
  </si>
  <si>
    <t>Hebdomadaire régionale</t>
  </si>
  <si>
    <t>Autres publi. régionales</t>
  </si>
  <si>
    <t>https://data.metiers-presse.org/explore.php#line/alljournalists/journalistNumber/pressSubSectors/none/2000/2022/none</t>
  </si>
  <si>
    <t>Graphique 1 : Evolution de la population de journalistes titulaires de la carte de presse par média, 2012-2022</t>
  </si>
  <si>
    <t>Note : il s'agit des de la valeur ajoutée en volume aux prix de l'année précédente chaînés.</t>
  </si>
  <si>
    <t>Indice 100 en 2012, milliards d'euros constants 2022</t>
  </si>
  <si>
    <t>nd</t>
  </si>
  <si>
    <t>ENSEMBLE PDF</t>
  </si>
  <si>
    <t>PDF PQN</t>
  </si>
  <si>
    <t>PDF PQR</t>
  </si>
  <si>
    <t>PDF PQG</t>
  </si>
  <si>
    <r>
      <t xml:space="preserve">Réseau traditionnel </t>
    </r>
    <r>
      <rPr>
        <i/>
        <sz val="8"/>
        <color theme="0" tint="-0.249977111117893"/>
        <rFont val="Arial"/>
        <family val="2"/>
      </rPr>
      <t>(libraires-papeterie, tabac-presse, bars, alimentation, etc.)</t>
    </r>
  </si>
  <si>
    <r>
      <t>Enseignes non presse</t>
    </r>
    <r>
      <rPr>
        <sz val="8"/>
        <color theme="0" tint="-0.249977111117893"/>
        <rFont val="Arial"/>
        <family val="2"/>
      </rPr>
      <t xml:space="preserve"> (grandes et moyenne surfaces, enseignes culturelles, supérettes, pétroliers, etc.)</t>
    </r>
  </si>
  <si>
    <r>
      <t>Enseignes presse</t>
    </r>
    <r>
      <rPr>
        <sz val="8"/>
        <color theme="0" tint="-0.249977111117893"/>
        <rFont val="Arial"/>
        <family val="2"/>
      </rPr>
      <t xml:space="preserve"> (magasins Sddfi, kiosques, Relay...)</t>
    </r>
  </si>
  <si>
    <t>Source : Données Observatoire des métiers de la presse - Afdas / CCIJP, DEPS, ministère de la Culture, 2024</t>
  </si>
  <si>
    <t>Source : Données Observatoire des métiers de la presse - Afdas / CCIJP - DEPS, Ministère de la Culture, 2024</t>
  </si>
  <si>
    <t>Source : Irep/Observatoire de l'e-pub du SRI / DEPS, ministère de la Culture, 2024</t>
  </si>
  <si>
    <t>Unité : Nombre de journalistes</t>
  </si>
  <si>
    <t>Catégories</t>
  </si>
  <si>
    <t>Source : Données Observatoire des métiers de la presse - Afdas / CCIJP</t>
  </si>
  <si>
    <t>https://data.metiers-presse.org/explore.php#line/alljournalists/journalistNumber/pressSubSectors/none/2012/2022/none</t>
  </si>
  <si>
    <t>Graphique 3 : Nombre de titres de quotidiens d'information général et politique, 1945-2023</t>
  </si>
  <si>
    <t>Graphique 4 : Tirage total moyen journalier des quotidiens d'information générale et politique, 1945-2023</t>
  </si>
  <si>
    <t>https://data.metiers-presse.org/explore.php#bar/alljournalists/journalistNumber/sector/noselection/none/2022/none</t>
  </si>
  <si>
    <t>Graphique 6 : Indices d'évolution des investissements publicitaires dans la presse écrite, 2012-2023</t>
  </si>
  <si>
    <t>Source : Insee, comptes nationaux - base 2014 ; DEPS, ministère de la Culture, 2024</t>
  </si>
  <si>
    <t>Graphique 5 : Valeur ajoutée de la presse, 2012-2022</t>
  </si>
  <si>
    <t>Graphique 6 : Indices d'évolution des investissements publicitaires et des consommations des ménages dans la presse écrite, 2012-2023</t>
  </si>
  <si>
    <t>Source : France messagerie; DEPS, ministère de la Culture, 2024</t>
  </si>
  <si>
    <t>Graphique 7 : Evolution du nombre de points de vente de la presse, 2013-2023</t>
  </si>
  <si>
    <t>Tableau 1 : Aides directes de l'Etat à la presse, 2014-2024</t>
  </si>
  <si>
    <t>D</t>
  </si>
  <si>
    <t>montant en millions d'euros</t>
  </si>
  <si>
    <t>I</t>
  </si>
  <si>
    <t>publicité commerciale</t>
  </si>
  <si>
    <t>G</t>
  </si>
  <si>
    <t xml:space="preserve">petites annonces </t>
  </si>
  <si>
    <t>digital</t>
  </si>
  <si>
    <t>T</t>
  </si>
  <si>
    <t xml:space="preserve">total </t>
  </si>
  <si>
    <t>A</t>
  </si>
  <si>
    <t>évolution annuelle en pourcentage</t>
  </si>
  <si>
    <t>L</t>
  </si>
  <si>
    <t xml:space="preserve">publicité commerciale </t>
  </si>
  <si>
    <t>N</t>
  </si>
  <si>
    <t>ensemble</t>
  </si>
  <si>
    <t>C</t>
  </si>
  <si>
    <t>structure en pourcentage</t>
  </si>
  <si>
    <t>U</t>
  </si>
  <si>
    <t>S</t>
  </si>
  <si>
    <t>RECETTES PUBLICITAIRES DE LA PRESSE (source IREP)</t>
  </si>
  <si>
    <t>https://data.metiers-presse.org/explore.php#bar/alljournalists/journalistNumber/sector/noselection/none/2023/none</t>
  </si>
  <si>
    <t>Données 2023 :</t>
  </si>
  <si>
    <t>poids</t>
  </si>
  <si>
    <t>évol 2013-2023</t>
  </si>
  <si>
    <t>Livre presse</t>
  </si>
  <si>
    <t>1811Z</t>
  </si>
  <si>
    <t>1812Z</t>
  </si>
  <si>
    <t>1813Z</t>
  </si>
  <si>
    <t>5811Z</t>
  </si>
  <si>
    <t>5813Z</t>
  </si>
  <si>
    <t>5814Z</t>
  </si>
  <si>
    <t>6391Z</t>
  </si>
  <si>
    <t>4761Z</t>
  </si>
  <si>
    <t>4762Z</t>
  </si>
  <si>
    <t>7430Z</t>
  </si>
  <si>
    <t>Domaine Culturel</t>
  </si>
  <si>
    <t xml:space="preserve">Libellé du secteur d’activité </t>
  </si>
  <si>
    <t>Code NAF 2008</t>
  </si>
  <si>
    <t>Nombre d’entreprises marchandes</t>
  </si>
  <si>
    <t>Effectif salarié ETP</t>
  </si>
  <si>
    <t>Chiffre d'affaires</t>
  </si>
  <si>
    <t>subvention d'exploitation</t>
  </si>
  <si>
    <t>masse salariale</t>
  </si>
  <si>
    <t>valeur ajoutée (marchande)</t>
  </si>
  <si>
    <t>taux de marge</t>
  </si>
  <si>
    <t>taux de valeur ajoutée</t>
  </si>
  <si>
    <t>part du chiffre d'affaire à l'export</t>
  </si>
  <si>
    <t>Graphique 5 : Valeur ajoutée de la presse, 2013-2023</t>
  </si>
  <si>
    <t>Note : il s'agit des de la valeur ajoutée en volume aux prix de l'année précédente chaîné (milliards d'euros 2019)</t>
  </si>
  <si>
    <t>Source : Insee, comptes nationaux - base 2020 ; DEPS, ministère de la Culture, 2025</t>
  </si>
  <si>
    <t>Graphique récupéré dans un autre fichier excel (intitué Chiffres clés 2025…)</t>
  </si>
  <si>
    <t>Source : Ministère chargée de l’Economie et des Finances, DEPS, ministère de la Culture, 2025</t>
  </si>
  <si>
    <t>Evolution 2023-2024</t>
  </si>
  <si>
    <t>Evolution 2024-2025</t>
  </si>
  <si>
    <t>L’évolution du nombre de journalistes par sous-secteurs de la presse écrite de 2012 à 2023</t>
  </si>
  <si>
    <t>https://www.culture.gouv.fr/thematiques/presse-ecrite/statistiques-sur-la-presse-ecrite</t>
  </si>
  <si>
    <t>Source : ACPM - Traitement ministère de la Culture DGMIC, Cellule statistiques du BREP - 2025</t>
  </si>
  <si>
    <r>
      <rPr>
        <i/>
        <sz val="8"/>
        <rFont val="Arial"/>
        <family val="2"/>
      </rPr>
      <t>dont</t>
    </r>
    <r>
      <rPr>
        <sz val="8"/>
        <rFont val="Arial"/>
        <family val="2"/>
      </rPr>
      <t xml:space="preserve"> Aide à l'exemplaire pour les titres de presse postés</t>
    </r>
  </si>
  <si>
    <t>note pour nous: source DGMIC CP LFI (-&gt; ne prend pas en compte les LFR)</t>
  </si>
  <si>
    <t>Total relations financières de l'Etat avec l'Agence France-Presse</t>
  </si>
  <si>
    <r>
      <rPr>
        <i/>
        <sz val="8"/>
        <rFont val="Arial"/>
        <family val="2"/>
      </rPr>
      <t>dont</t>
    </r>
    <r>
      <rPr>
        <sz val="8"/>
        <rFont val="Arial"/>
        <family val="2"/>
      </rPr>
      <t xml:space="preserve"> Compensation des missions d'intérêt général de l'AFP</t>
    </r>
  </si>
  <si>
    <r>
      <rPr>
        <i/>
        <sz val="8"/>
        <rFont val="Arial"/>
        <family val="2"/>
      </rPr>
      <t xml:space="preserve">dont </t>
    </r>
    <r>
      <rPr>
        <sz val="8"/>
        <rFont val="Arial"/>
        <family val="2"/>
      </rPr>
      <t xml:space="preserve">Abonnement de l'Etat à l'AFP </t>
    </r>
  </si>
  <si>
    <t>note pour nous : pas de distinction compensation MIG et abonnement AFP avant 2015</t>
  </si>
  <si>
    <t>Total aides directes à la presse *</t>
  </si>
  <si>
    <t>62,3 **</t>
  </si>
  <si>
    <t>** Dispositif mis en œuvre en 2023, crédits 2022 transférés vers le programme 134 "développement des entreprises et du tourisme"</t>
  </si>
  <si>
    <t>* Ces aides comprennent des aides aux éditeurs de presse, aux marchands de presse et la compensation de l'exonération de certaines charges sociales des porteurs de presse</t>
  </si>
  <si>
    <t>Voir aussi le tableau des aides à la presse publié chaque année sur le site du ministère de la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</si>
</sst>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_ ;\-#,##0\ "/>
    <numFmt numFmtId="167" formatCode="#,##0.0"/>
  </numFmts>
  <fonts count="6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8"/>
      <color theme="0" tint="-0.499984740745262"/>
      <name val="Arial"/>
      <family val="2"/>
    </font>
    <font>
      <i/>
      <sz val="8"/>
      <color theme="1"/>
      <name val="Arial"/>
      <family val="2"/>
    </font>
    <font>
      <sz val="11"/>
      <color indexed="8"/>
      <name val="Calibri"/>
      <family val="2"/>
      <charset val="1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8"/>
      <color theme="2" tint="-0.249977111117893"/>
      <name val="Arial"/>
      <family val="2"/>
    </font>
    <font>
      <i/>
      <sz val="10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8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2" tint="-0.249977111117893"/>
      <name val="Arial"/>
      <family val="2"/>
    </font>
    <font>
      <b/>
      <sz val="8"/>
      <name val="Calibri"/>
      <family val="2"/>
      <scheme val="minor"/>
    </font>
    <font>
      <b/>
      <sz val="8"/>
      <color theme="0" tint="-0.249977111117893"/>
      <name val="Arial"/>
      <family val="2"/>
    </font>
    <font>
      <sz val="8"/>
      <color theme="0" tint="-0.249977111117893"/>
      <name val="Arial"/>
      <family val="2"/>
    </font>
    <font>
      <i/>
      <sz val="8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8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6" fillId="0" borderId="0" applyFont="0" applyFill="0" applyBorder="0" applyAlignment="0" applyProtection="0"/>
  </cellStyleXfs>
  <cellXfs count="26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24" fillId="0" borderId="0" xfId="0" applyFont="1"/>
    <xf numFmtId="0" fontId="28" fillId="0" borderId="0" xfId="0" applyFont="1"/>
    <xf numFmtId="0" fontId="25" fillId="0" borderId="0" xfId="0" applyFont="1" applyAlignment="1"/>
    <xf numFmtId="0" fontId="5" fillId="0" borderId="0" xfId="0" applyFont="1" applyAlignment="1">
      <alignment wrapText="1"/>
    </xf>
    <xf numFmtId="0" fontId="29" fillId="0" borderId="0" xfId="0" applyFont="1" applyAlignment="1">
      <alignment wrapText="1"/>
    </xf>
    <xf numFmtId="9" fontId="4" fillId="0" borderId="0" xfId="53" applyFont="1"/>
    <xf numFmtId="0" fontId="23" fillId="0" borderId="0" xfId="0" applyFont="1" applyFill="1" applyBorder="1"/>
    <xf numFmtId="0" fontId="24" fillId="0" borderId="0" xfId="0" applyFont="1" applyFill="1" applyBorder="1"/>
    <xf numFmtId="0" fontId="25" fillId="0" borderId="0" xfId="54" applyFont="1" applyFill="1" applyBorder="1"/>
    <xf numFmtId="0" fontId="32" fillId="0" borderId="0" xfId="0" applyFont="1"/>
    <xf numFmtId="0" fontId="4" fillId="0" borderId="0" xfId="0" applyFont="1" applyBorder="1"/>
    <xf numFmtId="0" fontId="33" fillId="0" borderId="0" xfId="0" applyFont="1"/>
    <xf numFmtId="0" fontId="29" fillId="0" borderId="0" xfId="0" applyFont="1"/>
    <xf numFmtId="1" fontId="4" fillId="0" borderId="0" xfId="0" applyNumberFormat="1" applyFont="1" applyBorder="1" applyAlignment="1">
      <alignment horizontal="center" vertical="center"/>
    </xf>
    <xf numFmtId="2" fontId="34" fillId="0" borderId="0" xfId="0" applyNumberFormat="1" applyFont="1" applyBorder="1" applyAlignment="1">
      <alignment horizontal="center" vertical="center"/>
    </xf>
    <xf numFmtId="0" fontId="23" fillId="0" borderId="10" xfId="0" applyFont="1" applyFill="1" applyBorder="1" applyAlignment="1">
      <alignment horizontal="center"/>
    </xf>
    <xf numFmtId="0" fontId="24" fillId="0" borderId="0" xfId="42" applyFont="1"/>
    <xf numFmtId="0" fontId="23" fillId="0" borderId="0" xfId="42" applyFont="1"/>
    <xf numFmtId="0" fontId="23" fillId="0" borderId="0" xfId="0" applyFont="1"/>
    <xf numFmtId="0" fontId="23" fillId="0" borderId="14" xfId="0" applyFont="1" applyBorder="1"/>
    <xf numFmtId="0" fontId="23" fillId="0" borderId="15" xfId="42" applyFont="1" applyBorder="1"/>
    <xf numFmtId="0" fontId="25" fillId="0" borderId="0" xfId="42" applyFont="1"/>
    <xf numFmtId="0" fontId="23" fillId="0" borderId="0" xfId="0" applyFont="1" applyBorder="1"/>
    <xf numFmtId="1" fontId="24" fillId="0" borderId="0" xfId="42" applyNumberFormat="1" applyFont="1"/>
    <xf numFmtId="1" fontId="24" fillId="0" borderId="15" xfId="42" applyNumberFormat="1" applyFont="1" applyBorder="1"/>
    <xf numFmtId="1" fontId="23" fillId="0" borderId="15" xfId="42" applyNumberFormat="1" applyFont="1" applyBorder="1"/>
    <xf numFmtId="164" fontId="23" fillId="0" borderId="0" xfId="0" applyNumberFormat="1" applyFont="1"/>
    <xf numFmtId="0" fontId="4" fillId="0" borderId="0" xfId="0" applyFont="1" applyFill="1"/>
    <xf numFmtId="0" fontId="24" fillId="0" borderId="15" xfId="0" applyFont="1" applyBorder="1"/>
    <xf numFmtId="0" fontId="31" fillId="0" borderId="0" xfId="0" applyFont="1" applyAlignment="1">
      <alignment horizontal="right"/>
    </xf>
    <xf numFmtId="0" fontId="31" fillId="33" borderId="0" xfId="0" applyFont="1" applyFill="1" applyAlignment="1">
      <alignment horizontal="right"/>
    </xf>
    <xf numFmtId="0" fontId="31" fillId="0" borderId="0" xfId="0" applyFont="1"/>
    <xf numFmtId="0" fontId="25" fillId="0" borderId="0" xfId="0" applyFont="1"/>
    <xf numFmtId="0" fontId="35" fillId="0" borderId="0" xfId="42" applyFont="1"/>
    <xf numFmtId="0" fontId="36" fillId="0" borderId="0" xfId="0" applyFont="1"/>
    <xf numFmtId="9" fontId="33" fillId="0" borderId="0" xfId="53" applyFont="1"/>
    <xf numFmtId="3" fontId="33" fillId="0" borderId="0" xfId="0" applyNumberFormat="1" applyFont="1"/>
    <xf numFmtId="0" fontId="37" fillId="0" borderId="0" xfId="0" applyFont="1" applyBorder="1"/>
    <xf numFmtId="0" fontId="37" fillId="0" borderId="11" xfId="0" applyFont="1" applyBorder="1" applyAlignment="1">
      <alignment horizontal="left"/>
    </xf>
    <xf numFmtId="0" fontId="23" fillId="0" borderId="11" xfId="0" applyFont="1" applyBorder="1"/>
    <xf numFmtId="0" fontId="37" fillId="0" borderId="11" xfId="0" applyFont="1" applyBorder="1"/>
    <xf numFmtId="0" fontId="37" fillId="0" borderId="11" xfId="0" applyFont="1" applyBorder="1" applyAlignment="1">
      <alignment horizontal="right"/>
    </xf>
    <xf numFmtId="0" fontId="37" fillId="0" borderId="11" xfId="0" applyFont="1" applyFill="1" applyBorder="1" applyAlignment="1">
      <alignment horizontal="left"/>
    </xf>
    <xf numFmtId="0" fontId="37" fillId="0" borderId="13" xfId="0" applyFont="1" applyBorder="1" applyAlignment="1">
      <alignment horizontal="left"/>
    </xf>
    <xf numFmtId="0" fontId="37" fillId="0" borderId="13" xfId="0" applyFont="1" applyBorder="1"/>
    <xf numFmtId="0" fontId="23" fillId="0" borderId="0" xfId="0" applyFont="1" applyBorder="1" applyAlignment="1">
      <alignment wrapText="1"/>
    </xf>
    <xf numFmtId="0" fontId="37" fillId="0" borderId="0" xfId="0" applyFont="1" applyBorder="1" applyAlignment="1">
      <alignment wrapText="1"/>
    </xf>
    <xf numFmtId="0" fontId="4" fillId="0" borderId="15" xfId="0" applyFont="1" applyBorder="1"/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38" fillId="0" borderId="0" xfId="0" applyFont="1"/>
    <xf numFmtId="165" fontId="4" fillId="0" borderId="0" xfId="55" applyNumberFormat="1" applyFont="1"/>
    <xf numFmtId="0" fontId="29" fillId="0" borderId="0" xfId="0" applyFont="1" applyAlignment="1"/>
    <xf numFmtId="9" fontId="3" fillId="0" borderId="0" xfId="53" applyFont="1"/>
    <xf numFmtId="0" fontId="39" fillId="0" borderId="13" xfId="0" applyFont="1" applyBorder="1"/>
    <xf numFmtId="2" fontId="29" fillId="0" borderId="16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2" fontId="42" fillId="0" borderId="16" xfId="0" applyNumberFormat="1" applyFont="1" applyBorder="1" applyAlignment="1">
      <alignment horizontal="center" vertical="center"/>
    </xf>
    <xf numFmtId="2" fontId="40" fillId="0" borderId="16" xfId="0" applyNumberFormat="1" applyFont="1" applyBorder="1" applyAlignment="1">
      <alignment horizontal="center" vertical="center"/>
    </xf>
    <xf numFmtId="165" fontId="41" fillId="0" borderId="0" xfId="55" applyNumberFormat="1" applyFont="1"/>
    <xf numFmtId="0" fontId="41" fillId="0" borderId="0" xfId="0" applyFont="1" applyAlignment="1">
      <alignment wrapText="1"/>
    </xf>
    <xf numFmtId="9" fontId="41" fillId="0" borderId="0" xfId="53" applyFont="1"/>
    <xf numFmtId="3" fontId="24" fillId="0" borderId="0" xfId="54" applyNumberFormat="1" applyFont="1" applyFill="1" applyBorder="1" applyAlignment="1">
      <alignment horizontal="center"/>
    </xf>
    <xf numFmtId="0" fontId="5" fillId="0" borderId="15" xfId="0" applyFont="1" applyBorder="1"/>
    <xf numFmtId="0" fontId="40" fillId="0" borderId="10" xfId="0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/>
    </xf>
    <xf numFmtId="1" fontId="40" fillId="0" borderId="0" xfId="0" applyNumberFormat="1" applyFont="1" applyAlignment="1">
      <alignment horizontal="center"/>
    </xf>
    <xf numFmtId="1" fontId="40" fillId="0" borderId="0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/>
    </xf>
    <xf numFmtId="1" fontId="41" fillId="0" borderId="0" xfId="0" applyNumberFormat="1" applyFont="1" applyBorder="1" applyAlignment="1">
      <alignment horizontal="center" vertical="center"/>
    </xf>
    <xf numFmtId="0" fontId="41" fillId="0" borderId="0" xfId="51" applyFont="1" applyFill="1"/>
    <xf numFmtId="1" fontId="41" fillId="0" borderId="0" xfId="0" applyNumberFormat="1" applyFont="1"/>
    <xf numFmtId="166" fontId="5" fillId="0" borderId="0" xfId="55" applyNumberFormat="1" applyFont="1" applyAlignment="1">
      <alignment horizontal="center"/>
    </xf>
    <xf numFmtId="2" fontId="43" fillId="0" borderId="0" xfId="0" applyNumberFormat="1" applyFont="1" applyBorder="1" applyAlignment="1">
      <alignment horizontal="center" vertical="center"/>
    </xf>
    <xf numFmtId="2" fontId="44" fillId="0" borderId="0" xfId="0" applyNumberFormat="1" applyFont="1" applyBorder="1" applyAlignment="1">
      <alignment horizontal="center" vertical="center"/>
    </xf>
    <xf numFmtId="166" fontId="3" fillId="0" borderId="0" xfId="55" applyNumberFormat="1" applyFont="1" applyAlignment="1">
      <alignment horizontal="center"/>
    </xf>
    <xf numFmtId="0" fontId="39" fillId="0" borderId="13" xfId="0" applyFont="1" applyBorder="1" applyAlignment="1">
      <alignment horizontal="right"/>
    </xf>
    <xf numFmtId="0" fontId="2" fillId="0" borderId="0" xfId="0" applyFont="1" applyFill="1"/>
    <xf numFmtId="0" fontId="2" fillId="0" borderId="0" xfId="0" applyFont="1"/>
    <xf numFmtId="0" fontId="24" fillId="0" borderId="0" xfId="0" applyFont="1" applyBorder="1"/>
    <xf numFmtId="0" fontId="2" fillId="0" borderId="0" xfId="0" applyFont="1" applyFill="1" applyBorder="1"/>
    <xf numFmtId="0" fontId="2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3" fillId="0" borderId="0" xfId="0" applyNumberFormat="1" applyFont="1" applyFill="1" applyBorder="1"/>
    <xf numFmtId="3" fontId="2" fillId="0" borderId="0" xfId="0" applyNumberFormat="1" applyFont="1" applyBorder="1" applyAlignment="1">
      <alignment horizontal="right"/>
    </xf>
    <xf numFmtId="0" fontId="24" fillId="0" borderId="17" xfId="0" applyFont="1" applyBorder="1"/>
    <xf numFmtId="0" fontId="24" fillId="0" borderId="10" xfId="0" applyFont="1" applyBorder="1"/>
    <xf numFmtId="0" fontId="23" fillId="0" borderId="10" xfId="0" applyFont="1" applyBorder="1" applyAlignment="1">
      <alignment horizontal="right" wrapText="1"/>
    </xf>
    <xf numFmtId="0" fontId="23" fillId="0" borderId="18" xfId="0" applyFont="1" applyBorder="1" applyAlignment="1">
      <alignment horizontal="right" wrapText="1"/>
    </xf>
    <xf numFmtId="0" fontId="23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3" fontId="23" fillId="0" borderId="0" xfId="0" applyNumberFormat="1" applyFont="1" applyBorder="1"/>
    <xf numFmtId="3" fontId="23" fillId="0" borderId="0" xfId="0" applyNumberFormat="1" applyFont="1" applyBorder="1" applyAlignment="1">
      <alignment horizontal="right"/>
    </xf>
    <xf numFmtId="20" fontId="24" fillId="0" borderId="0" xfId="42" applyNumberFormat="1" applyFont="1"/>
    <xf numFmtId="0" fontId="41" fillId="0" borderId="0" xfId="42" applyFont="1"/>
    <xf numFmtId="0" fontId="40" fillId="0" borderId="15" xfId="42" applyFont="1" applyBorder="1"/>
    <xf numFmtId="0" fontId="40" fillId="0" borderId="0" xfId="42" applyFont="1"/>
    <xf numFmtId="3" fontId="41" fillId="0" borderId="15" xfId="42" applyNumberFormat="1" applyFont="1" applyBorder="1"/>
    <xf numFmtId="165" fontId="41" fillId="0" borderId="19" xfId="55" applyNumberFormat="1" applyFont="1" applyBorder="1"/>
    <xf numFmtId="3" fontId="41" fillId="0" borderId="0" xfId="42" applyNumberFormat="1" applyFont="1"/>
    <xf numFmtId="0" fontId="40" fillId="0" borderId="0" xfId="0" applyFont="1" applyBorder="1"/>
    <xf numFmtId="0" fontId="40" fillId="0" borderId="14" xfId="0" applyFont="1" applyBorder="1"/>
    <xf numFmtId="165" fontId="41" fillId="0" borderId="15" xfId="55" applyNumberFormat="1" applyFont="1" applyBorder="1"/>
    <xf numFmtId="9" fontId="24" fillId="0" borderId="0" xfId="53" applyFont="1"/>
    <xf numFmtId="0" fontId="23" fillId="0" borderId="14" xfId="0" applyFont="1" applyBorder="1" applyAlignment="1">
      <alignment horizontal="right"/>
    </xf>
    <xf numFmtId="0" fontId="45" fillId="0" borderId="0" xfId="56"/>
    <xf numFmtId="0" fontId="1" fillId="0" borderId="0" xfId="0" applyFont="1"/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horizontal="center" vertical="center" wrapText="1"/>
    </xf>
    <xf numFmtId="0" fontId="32" fillId="0" borderId="0" xfId="42" applyFont="1"/>
    <xf numFmtId="164" fontId="31" fillId="33" borderId="0" xfId="0" applyNumberFormat="1" applyFont="1" applyFill="1"/>
    <xf numFmtId="164" fontId="31" fillId="33" borderId="15" xfId="0" applyNumberFormat="1" applyFont="1" applyFill="1" applyBorder="1"/>
    <xf numFmtId="0" fontId="37" fillId="0" borderId="13" xfId="0" applyFont="1" applyFill="1" applyBorder="1" applyAlignment="1">
      <alignment horizontal="left"/>
    </xf>
    <xf numFmtId="0" fontId="39" fillId="0" borderId="13" xfId="0" applyFont="1" applyFill="1" applyBorder="1" applyAlignment="1">
      <alignment horizontal="right"/>
    </xf>
    <xf numFmtId="0" fontId="5" fillId="0" borderId="0" xfId="0" applyFont="1" applyFill="1"/>
    <xf numFmtId="0" fontId="24" fillId="0" borderId="17" xfId="0" applyFont="1" applyFill="1" applyBorder="1"/>
    <xf numFmtId="3" fontId="2" fillId="0" borderId="0" xfId="0" applyNumberFormat="1" applyFont="1" applyFill="1" applyBorder="1" applyAlignment="1">
      <alignment horizontal="right"/>
    </xf>
    <xf numFmtId="1" fontId="42" fillId="0" borderId="16" xfId="0" applyNumberFormat="1" applyFont="1" applyBorder="1" applyAlignment="1">
      <alignment horizontal="center" vertical="center"/>
    </xf>
    <xf numFmtId="0" fontId="5" fillId="0" borderId="15" xfId="0" applyFont="1" applyFill="1" applyBorder="1"/>
    <xf numFmtId="1" fontId="23" fillId="0" borderId="0" xfId="0" applyNumberFormat="1" applyFont="1" applyFill="1" applyAlignment="1">
      <alignment horizontal="center"/>
    </xf>
    <xf numFmtId="166" fontId="3" fillId="0" borderId="0" xfId="55" applyNumberFormat="1" applyFont="1" applyFill="1" applyAlignment="1">
      <alignment horizontal="center"/>
    </xf>
    <xf numFmtId="166" fontId="5" fillId="0" borderId="0" xfId="55" applyNumberFormat="1" applyFont="1" applyFill="1" applyAlignment="1">
      <alignment horizontal="center"/>
    </xf>
    <xf numFmtId="0" fontId="24" fillId="0" borderId="0" xfId="42" applyFont="1" applyFill="1"/>
    <xf numFmtId="0" fontId="23" fillId="0" borderId="10" xfId="42" applyFont="1" applyFill="1" applyBorder="1"/>
    <xf numFmtId="0" fontId="47" fillId="0" borderId="15" xfId="42" applyFont="1" applyBorder="1"/>
    <xf numFmtId="1" fontId="47" fillId="0" borderId="15" xfId="42" applyNumberFormat="1" applyFont="1" applyBorder="1"/>
    <xf numFmtId="0" fontId="48" fillId="0" borderId="0" xfId="42" applyFont="1"/>
    <xf numFmtId="0" fontId="48" fillId="0" borderId="15" xfId="42" applyFont="1" applyBorder="1"/>
    <xf numFmtId="1" fontId="48" fillId="0" borderId="0" xfId="42" applyNumberFormat="1" applyFont="1"/>
    <xf numFmtId="1" fontId="48" fillId="0" borderId="15" xfId="42" applyNumberFormat="1" applyFont="1" applyBorder="1"/>
    <xf numFmtId="0" fontId="48" fillId="0" borderId="0" xfId="0" applyFont="1"/>
    <xf numFmtId="0" fontId="47" fillId="0" borderId="14" xfId="0" applyFont="1" applyBorder="1" applyAlignment="1">
      <alignment horizontal="right"/>
    </xf>
    <xf numFmtId="164" fontId="47" fillId="0" borderId="0" xfId="0" applyNumberFormat="1" applyFont="1"/>
    <xf numFmtId="0" fontId="50" fillId="34" borderId="0" xfId="0" applyFont="1" applyFill="1"/>
    <xf numFmtId="3" fontId="50" fillId="34" borderId="0" xfId="0" applyNumberFormat="1" applyFont="1" applyFill="1" applyBorder="1"/>
    <xf numFmtId="0" fontId="32" fillId="34" borderId="0" xfId="0" applyFont="1" applyFill="1" applyBorder="1"/>
    <xf numFmtId="0" fontId="32" fillId="34" borderId="17" xfId="0" applyFont="1" applyFill="1" applyBorder="1"/>
    <xf numFmtId="3" fontId="32" fillId="34" borderId="0" xfId="0" applyNumberFormat="1" applyFont="1" applyFill="1" applyBorder="1" applyAlignment="1">
      <alignment horizontal="right"/>
    </xf>
    <xf numFmtId="0" fontId="51" fillId="34" borderId="0" xfId="0" applyFont="1" applyFill="1"/>
    <xf numFmtId="0" fontId="52" fillId="34" borderId="0" xfId="0" applyFont="1" applyFill="1"/>
    <xf numFmtId="0" fontId="53" fillId="34" borderId="0" xfId="0" applyFont="1" applyFill="1"/>
    <xf numFmtId="0" fontId="54" fillId="34" borderId="0" xfId="0" applyFont="1" applyFill="1"/>
    <xf numFmtId="0" fontId="26" fillId="34" borderId="0" xfId="0" applyFont="1" applyFill="1"/>
    <xf numFmtId="0" fontId="55" fillId="34" borderId="21" xfId="0" applyFont="1" applyFill="1" applyBorder="1" applyAlignment="1">
      <alignment vertical="center"/>
    </xf>
    <xf numFmtId="0" fontId="56" fillId="34" borderId="22" xfId="0" applyFont="1" applyFill="1" applyBorder="1" applyAlignment="1">
      <alignment horizontal="right" vertical="center"/>
    </xf>
    <xf numFmtId="0" fontId="56" fillId="34" borderId="23" xfId="0" applyFont="1" applyFill="1" applyBorder="1" applyAlignment="1">
      <alignment horizontal="right" vertical="center"/>
    </xf>
    <xf numFmtId="0" fontId="56" fillId="34" borderId="24" xfId="0" applyFont="1" applyFill="1" applyBorder="1" applyAlignment="1">
      <alignment horizontal="center" vertical="center"/>
    </xf>
    <xf numFmtId="0" fontId="56" fillId="34" borderId="22" xfId="0" applyFont="1" applyFill="1" applyBorder="1" applyAlignment="1">
      <alignment horizontal="right" vertical="center" wrapText="1"/>
    </xf>
    <xf numFmtId="0" fontId="57" fillId="34" borderId="0" xfId="0" applyFont="1" applyFill="1" applyAlignment="1">
      <alignment vertical="center"/>
    </xf>
    <xf numFmtId="0" fontId="55" fillId="34" borderId="0" xfId="0" applyFont="1" applyFill="1" applyAlignment="1">
      <alignment vertical="center"/>
    </xf>
    <xf numFmtId="0" fontId="55" fillId="34" borderId="0" xfId="0" applyFont="1" applyFill="1" applyAlignment="1">
      <alignment vertical="center" wrapText="1"/>
    </xf>
    <xf numFmtId="0" fontId="55" fillId="34" borderId="25" xfId="0" applyFont="1" applyFill="1" applyBorder="1" applyAlignment="1">
      <alignment vertical="center"/>
    </xf>
    <xf numFmtId="3" fontId="55" fillId="34" borderId="25" xfId="0" applyNumberFormat="1" applyFont="1" applyFill="1" applyBorder="1" applyAlignment="1">
      <alignment horizontal="right" vertical="center"/>
    </xf>
    <xf numFmtId="3" fontId="55" fillId="34" borderId="26" xfId="0" applyNumberFormat="1" applyFont="1" applyFill="1" applyBorder="1" applyAlignment="1">
      <alignment horizontal="right" vertical="center"/>
    </xf>
    <xf numFmtId="3" fontId="55" fillId="34" borderId="27" xfId="0" applyNumberFormat="1" applyFont="1" applyFill="1" applyBorder="1" applyAlignment="1">
      <alignment horizontal="right" vertical="center" wrapText="1"/>
    </xf>
    <xf numFmtId="0" fontId="55" fillId="34" borderId="24" xfId="0" applyFont="1" applyFill="1" applyBorder="1" applyAlignment="1">
      <alignment vertical="center"/>
    </xf>
    <xf numFmtId="3" fontId="55" fillId="34" borderId="24" xfId="0" applyNumberFormat="1" applyFont="1" applyFill="1" applyBorder="1" applyAlignment="1">
      <alignment horizontal="right" vertical="center"/>
    </xf>
    <xf numFmtId="3" fontId="55" fillId="34" borderId="28" xfId="0" applyNumberFormat="1" applyFont="1" applyFill="1" applyBorder="1" applyAlignment="1">
      <alignment horizontal="right" vertical="center"/>
    </xf>
    <xf numFmtId="3" fontId="55" fillId="34" borderId="21" xfId="0" applyNumberFormat="1" applyFont="1" applyFill="1" applyBorder="1" applyAlignment="1">
      <alignment horizontal="right" vertical="center" wrapText="1"/>
    </xf>
    <xf numFmtId="3" fontId="55" fillId="34" borderId="24" xfId="0" applyNumberFormat="1" applyFont="1" applyFill="1" applyBorder="1" applyAlignment="1">
      <alignment horizontal="right"/>
    </xf>
    <xf numFmtId="0" fontId="58" fillId="34" borderId="24" xfId="0" applyFont="1" applyFill="1" applyBorder="1" applyAlignment="1">
      <alignment horizontal="center" vertical="center"/>
    </xf>
    <xf numFmtId="0" fontId="56" fillId="34" borderId="29" xfId="0" applyFont="1" applyFill="1" applyBorder="1" applyAlignment="1">
      <alignment vertical="center"/>
    </xf>
    <xf numFmtId="3" fontId="56" fillId="34" borderId="29" xfId="0" applyNumberFormat="1" applyFont="1" applyFill="1" applyBorder="1" applyAlignment="1">
      <alignment horizontal="right" vertical="center"/>
    </xf>
    <xf numFmtId="3" fontId="56" fillId="34" borderId="30" xfId="0" applyNumberFormat="1" applyFont="1" applyFill="1" applyBorder="1" applyAlignment="1">
      <alignment horizontal="right" vertical="center"/>
    </xf>
    <xf numFmtId="3" fontId="56" fillId="34" borderId="31" xfId="0" applyNumberFormat="1" applyFont="1" applyFill="1" applyBorder="1" applyAlignment="1">
      <alignment horizontal="right" vertical="center" wrapText="1"/>
    </xf>
    <xf numFmtId="3" fontId="55" fillId="34" borderId="0" xfId="0" applyNumberFormat="1" applyFont="1" applyFill="1" applyAlignment="1">
      <alignment vertical="center"/>
    </xf>
    <xf numFmtId="167" fontId="55" fillId="34" borderId="27" xfId="0" applyNumberFormat="1" applyFont="1" applyFill="1" applyBorder="1" applyAlignment="1">
      <alignment horizontal="right" vertical="center"/>
    </xf>
    <xf numFmtId="167" fontId="55" fillId="34" borderId="32" xfId="0" applyNumberFormat="1" applyFont="1" applyFill="1" applyBorder="1" applyAlignment="1">
      <alignment horizontal="right" vertical="center"/>
    </xf>
    <xf numFmtId="164" fontId="55" fillId="34" borderId="27" xfId="0" applyNumberFormat="1" applyFont="1" applyFill="1" applyBorder="1" applyAlignment="1">
      <alignment horizontal="right" vertical="center" wrapText="1"/>
    </xf>
    <xf numFmtId="167" fontId="55" fillId="34" borderId="21" xfId="0" applyNumberFormat="1" applyFont="1" applyFill="1" applyBorder="1" applyAlignment="1">
      <alignment horizontal="right" vertical="center"/>
    </xf>
    <xf numFmtId="167" fontId="55" fillId="34" borderId="0" xfId="0" applyNumberFormat="1" applyFont="1" applyFill="1" applyAlignment="1">
      <alignment horizontal="right" vertical="center"/>
    </xf>
    <xf numFmtId="164" fontId="55" fillId="34" borderId="21" xfId="0" applyNumberFormat="1" applyFont="1" applyFill="1" applyBorder="1" applyAlignment="1">
      <alignment horizontal="right" vertical="center" wrapText="1"/>
    </xf>
    <xf numFmtId="167" fontId="55" fillId="34" borderId="24" xfId="0" applyNumberFormat="1" applyFont="1" applyFill="1" applyBorder="1" applyAlignment="1">
      <alignment horizontal="right"/>
    </xf>
    <xf numFmtId="167" fontId="56" fillId="34" borderId="31" xfId="0" applyNumberFormat="1" applyFont="1" applyFill="1" applyBorder="1" applyAlignment="1">
      <alignment horizontal="right" vertical="center"/>
    </xf>
    <xf numFmtId="167" fontId="56" fillId="34" borderId="33" xfId="0" applyNumberFormat="1" applyFont="1" applyFill="1" applyBorder="1" applyAlignment="1">
      <alignment horizontal="right" vertical="center"/>
    </xf>
    <xf numFmtId="164" fontId="56" fillId="34" borderId="31" xfId="0" applyNumberFormat="1" applyFont="1" applyFill="1" applyBorder="1" applyAlignment="1">
      <alignment horizontal="right" vertical="center" wrapText="1"/>
    </xf>
    <xf numFmtId="167" fontId="55" fillId="34" borderId="0" xfId="0" applyNumberFormat="1" applyFont="1" applyFill="1" applyAlignment="1">
      <alignment vertical="center"/>
    </xf>
    <xf numFmtId="164" fontId="55" fillId="34" borderId="0" xfId="0" applyNumberFormat="1" applyFont="1" applyFill="1" applyAlignment="1">
      <alignment vertical="center" wrapText="1"/>
    </xf>
    <xf numFmtId="164" fontId="55" fillId="34" borderId="0" xfId="0" applyNumberFormat="1" applyFont="1" applyFill="1" applyAlignment="1">
      <alignment vertical="center"/>
    </xf>
    <xf numFmtId="0" fontId="56" fillId="34" borderId="31" xfId="0" applyFont="1" applyFill="1" applyBorder="1" applyAlignment="1">
      <alignment horizontal="right" vertical="center"/>
    </xf>
    <xf numFmtId="0" fontId="56" fillId="34" borderId="33" xfId="0" applyFont="1" applyFill="1" applyBorder="1" applyAlignment="1">
      <alignment horizontal="right" vertical="center"/>
    </xf>
    <xf numFmtId="0" fontId="56" fillId="34" borderId="31" xfId="0" applyFont="1" applyFill="1" applyBorder="1" applyAlignment="1">
      <alignment horizontal="right" vertical="center" wrapText="1"/>
    </xf>
    <xf numFmtId="1" fontId="56" fillId="34" borderId="31" xfId="0" applyNumberFormat="1" applyFont="1" applyFill="1" applyBorder="1" applyAlignment="1">
      <alignment horizontal="right" vertical="center" wrapText="1"/>
    </xf>
    <xf numFmtId="165" fontId="4" fillId="0" borderId="0" xfId="0" applyNumberFormat="1" applyFont="1"/>
    <xf numFmtId="9" fontId="0" fillId="0" borderId="0" xfId="53" applyFont="1"/>
    <xf numFmtId="3" fontId="51" fillId="34" borderId="0" xfId="0" applyNumberFormat="1" applyFont="1" applyFill="1"/>
    <xf numFmtId="3" fontId="5" fillId="0" borderId="0" xfId="55" applyNumberFormat="1" applyFont="1"/>
    <xf numFmtId="3" fontId="1" fillId="0" borderId="0" xfId="55" applyNumberFormat="1" applyFont="1"/>
    <xf numFmtId="0" fontId="1" fillId="0" borderId="0" xfId="0" applyFont="1" applyAlignment="1">
      <alignment wrapText="1"/>
    </xf>
    <xf numFmtId="165" fontId="1" fillId="0" borderId="0" xfId="55" applyNumberFormat="1" applyFont="1" applyAlignment="1">
      <alignment wrapText="1"/>
    </xf>
    <xf numFmtId="0" fontId="1" fillId="34" borderId="0" xfId="0" applyFont="1" applyFill="1"/>
    <xf numFmtId="3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16" xfId="0" applyFont="1" applyBorder="1"/>
    <xf numFmtId="0" fontId="40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9" fontId="1" fillId="0" borderId="0" xfId="53" applyFont="1"/>
    <xf numFmtId="0" fontId="5" fillId="0" borderId="16" xfId="0" applyFont="1" applyBorder="1"/>
    <xf numFmtId="0" fontId="5" fillId="35" borderId="0" xfId="0" applyFont="1" applyFill="1"/>
    <xf numFmtId="0" fontId="40" fillId="35" borderId="0" xfId="0" applyFont="1" applyFill="1"/>
    <xf numFmtId="0" fontId="3" fillId="35" borderId="0" xfId="0" applyFont="1" applyFill="1"/>
    <xf numFmtId="0" fontId="29" fillId="35" borderId="0" xfId="0" applyFont="1" applyFill="1"/>
    <xf numFmtId="0" fontId="41" fillId="35" borderId="0" xfId="0" applyFont="1" applyFill="1"/>
    <xf numFmtId="0" fontId="3" fillId="35" borderId="12" xfId="0" applyFont="1" applyFill="1" applyBorder="1"/>
    <xf numFmtId="0" fontId="40" fillId="35" borderId="12" xfId="0" applyFont="1" applyFill="1" applyBorder="1" applyAlignment="1">
      <alignment horizontal="center" vertical="center"/>
    </xf>
    <xf numFmtId="1" fontId="42" fillId="35" borderId="16" xfId="0" applyNumberFormat="1" applyFont="1" applyFill="1" applyBorder="1" applyAlignment="1">
      <alignment horizontal="center" vertical="center"/>
    </xf>
    <xf numFmtId="0" fontId="23" fillId="35" borderId="12" xfId="0" applyFont="1" applyFill="1" applyBorder="1" applyAlignment="1">
      <alignment horizontal="center" vertical="center"/>
    </xf>
    <xf numFmtId="0" fontId="5" fillId="35" borderId="16" xfId="0" applyFont="1" applyFill="1" applyBorder="1" applyAlignment="1">
      <alignment horizontal="center"/>
    </xf>
    <xf numFmtId="2" fontId="42" fillId="35" borderId="16" xfId="0" applyNumberFormat="1" applyFont="1" applyFill="1" applyBorder="1" applyAlignment="1">
      <alignment horizontal="center" vertical="center"/>
    </xf>
    <xf numFmtId="2" fontId="29" fillId="35" borderId="16" xfId="0" applyNumberFormat="1" applyFont="1" applyFill="1" applyBorder="1" applyAlignment="1">
      <alignment horizontal="center" vertical="center"/>
    </xf>
    <xf numFmtId="2" fontId="3" fillId="35" borderId="16" xfId="0" applyNumberFormat="1" applyFont="1" applyFill="1" applyBorder="1"/>
    <xf numFmtId="0" fontId="5" fillId="35" borderId="12" xfId="0" applyFont="1" applyFill="1" applyBorder="1"/>
    <xf numFmtId="2" fontId="40" fillId="35" borderId="16" xfId="0" applyNumberFormat="1" applyFont="1" applyFill="1" applyBorder="1" applyAlignment="1">
      <alignment horizontal="center" vertical="center"/>
    </xf>
    <xf numFmtId="2" fontId="5" fillId="35" borderId="16" xfId="0" applyNumberFormat="1" applyFont="1" applyFill="1" applyBorder="1" applyAlignment="1">
      <alignment horizontal="center" vertical="center"/>
    </xf>
    <xf numFmtId="2" fontId="3" fillId="35" borderId="20" xfId="0" applyNumberFormat="1" applyFont="1" applyFill="1" applyBorder="1"/>
    <xf numFmtId="9" fontId="3" fillId="35" borderId="0" xfId="53" applyFont="1" applyFill="1"/>
    <xf numFmtId="0" fontId="1" fillId="35" borderId="0" xfId="0" applyFont="1" applyFill="1"/>
    <xf numFmtId="0" fontId="41" fillId="34" borderId="0" xfId="0" applyFont="1" applyFill="1"/>
    <xf numFmtId="0" fontId="1" fillId="0" borderId="14" xfId="0" applyFont="1" applyBorder="1"/>
    <xf numFmtId="0" fontId="23" fillId="0" borderId="15" xfId="0" applyFont="1" applyBorder="1" applyAlignment="1">
      <alignment horizontal="right"/>
    </xf>
    <xf numFmtId="164" fontId="47" fillId="0" borderId="0" xfId="0" applyNumberFormat="1" applyFont="1" applyAlignment="1">
      <alignment horizontal="right"/>
    </xf>
    <xf numFmtId="0" fontId="49" fillId="0" borderId="0" xfId="0" applyFont="1"/>
    <xf numFmtId="164" fontId="31" fillId="0" borderId="0" xfId="0" applyNumberFormat="1" applyFont="1" applyAlignment="1">
      <alignment horizontal="right"/>
    </xf>
    <xf numFmtId="164" fontId="31" fillId="0" borderId="0" xfId="0" applyNumberFormat="1" applyFont="1"/>
    <xf numFmtId="164" fontId="49" fillId="0" borderId="15" xfId="0" applyNumberFormat="1" applyFont="1" applyBorder="1" applyAlignment="1">
      <alignment horizontal="right"/>
    </xf>
    <xf numFmtId="164" fontId="31" fillId="0" borderId="15" xfId="0" applyNumberFormat="1" applyFont="1" applyBorder="1"/>
    <xf numFmtId="0" fontId="59" fillId="0" borderId="15" xfId="0" applyFont="1" applyBorder="1"/>
    <xf numFmtId="0" fontId="25" fillId="36" borderId="0" xfId="0" applyFont="1" applyFill="1"/>
    <xf numFmtId="0" fontId="50" fillId="36" borderId="0" xfId="0" applyFont="1" applyFill="1"/>
    <xf numFmtId="3" fontId="50" fillId="36" borderId="0" xfId="0" applyNumberFormat="1" applyFont="1" applyFill="1" applyBorder="1"/>
    <xf numFmtId="0" fontId="32" fillId="36" borderId="0" xfId="0" applyFont="1" applyFill="1" applyBorder="1"/>
    <xf numFmtId="0" fontId="32" fillId="36" borderId="17" xfId="0" applyFont="1" applyFill="1" applyBorder="1"/>
    <xf numFmtId="3" fontId="32" fillId="36" borderId="0" xfId="0" applyNumberFormat="1" applyFont="1" applyFill="1" applyBorder="1" applyAlignment="1">
      <alignment horizontal="right"/>
    </xf>
    <xf numFmtId="0" fontId="51" fillId="36" borderId="0" xfId="0" applyFont="1" applyFill="1"/>
    <xf numFmtId="0" fontId="36" fillId="36" borderId="0" xfId="0" applyFont="1" applyFill="1"/>
    <xf numFmtId="164" fontId="23" fillId="37" borderId="0" xfId="0" applyNumberFormat="1" applyFont="1" applyFill="1"/>
    <xf numFmtId="164" fontId="5" fillId="37" borderId="0" xfId="0" applyNumberFormat="1" applyFont="1" applyFill="1"/>
    <xf numFmtId="164" fontId="31" fillId="37" borderId="0" xfId="0" applyNumberFormat="1" applyFont="1" applyFill="1"/>
    <xf numFmtId="164" fontId="31" fillId="37" borderId="15" xfId="0" applyNumberFormat="1" applyFont="1" applyFill="1" applyBorder="1"/>
    <xf numFmtId="164" fontId="5" fillId="0" borderId="0" xfId="0" applyNumberFormat="1" applyFont="1" applyFill="1"/>
    <xf numFmtId="0" fontId="23" fillId="37" borderId="0" xfId="0" applyFont="1" applyFill="1"/>
    <xf numFmtId="0" fontId="31" fillId="37" borderId="15" xfId="0" applyFont="1" applyFill="1" applyBorder="1"/>
    <xf numFmtId="164" fontId="5" fillId="38" borderId="0" xfId="0" applyNumberFormat="1" applyFont="1" applyFill="1"/>
    <xf numFmtId="0" fontId="31" fillId="37" borderId="0" xfId="0" applyFont="1" applyFill="1"/>
    <xf numFmtId="164" fontId="31" fillId="37" borderId="15" xfId="0" applyNumberFormat="1" applyFont="1" applyFill="1" applyBorder="1" applyAlignment="1">
      <alignment horizontal="right"/>
    </xf>
    <xf numFmtId="164" fontId="23" fillId="37" borderId="0" xfId="0" applyNumberFormat="1" applyFont="1" applyFill="1" applyAlignment="1">
      <alignment horizontal="right"/>
    </xf>
    <xf numFmtId="0" fontId="24" fillId="0" borderId="0" xfId="0" applyFont="1" applyAlignment="1"/>
    <xf numFmtId="164" fontId="49" fillId="0" borderId="0" xfId="0" applyNumberFormat="1" applyFont="1" applyBorder="1" applyAlignment="1">
      <alignment horizontal="right"/>
    </xf>
    <xf numFmtId="164" fontId="31" fillId="33" borderId="10" xfId="0" applyNumberFormat="1" applyFont="1" applyFill="1" applyBorder="1"/>
    <xf numFmtId="9" fontId="1" fillId="0" borderId="10" xfId="53" applyFont="1" applyBorder="1"/>
    <xf numFmtId="164" fontId="1" fillId="0" borderId="0" xfId="0" applyNumberFormat="1" applyFont="1"/>
    <xf numFmtId="164" fontId="5" fillId="0" borderId="0" xfId="0" applyNumberFormat="1" applyFont="1"/>
    <xf numFmtId="167" fontId="1" fillId="0" borderId="0" xfId="0" applyNumberFormat="1" applyFont="1"/>
  </cellXfs>
  <cellStyles count="6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1 2" xfId="58" xr:uid="{49A4C38D-F56B-4F61-96A3-CFB4E977A25A}"/>
    <cellStyle name="60 % - Accent2" xfId="25" builtinId="36" customBuiltin="1"/>
    <cellStyle name="60 % - Accent2 2" xfId="59" xr:uid="{35074EFA-7210-4386-AA60-8BDC4B349BF8}"/>
    <cellStyle name="60 % - Accent3" xfId="29" builtinId="40" customBuiltin="1"/>
    <cellStyle name="60 % - Accent3 2" xfId="60" xr:uid="{B69CCAF1-A1CE-4715-B5F9-4D7B4C8A0D85}"/>
    <cellStyle name="60 % - Accent4" xfId="33" builtinId="44" customBuiltin="1"/>
    <cellStyle name="60 % - Accent4 2" xfId="61" xr:uid="{C9C76661-51F4-4E53-BDA1-0B44877B50F5}"/>
    <cellStyle name="60 % - Accent5" xfId="37" builtinId="48" customBuiltin="1"/>
    <cellStyle name="60 % - Accent5 2" xfId="62" xr:uid="{B7E8C995-AF93-43C5-83C4-A0119AD46875}"/>
    <cellStyle name="60 % - Accent6" xfId="41" builtinId="52" customBuiltin="1"/>
    <cellStyle name="60 % - Accent6 2" xfId="63" xr:uid="{71705A33-F413-47E0-8CF5-B353586E7BB1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xcel Built-in Normal" xfId="51" xr:uid="{00000000-0005-0000-0000-00001C000000}"/>
    <cellStyle name="Insatisfaisant" xfId="7" builtinId="27" customBuiltin="1"/>
    <cellStyle name="Lien hypertexte" xfId="56" builtinId="8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Milliers" xfId="55" builtinId="3"/>
    <cellStyle name="Milliers 2" xfId="64" xr:uid="{8A007BE1-ECE9-45DE-B909-E05E51DF09EB}"/>
    <cellStyle name="Neutre" xfId="8" builtinId="28" customBuiltin="1"/>
    <cellStyle name="Neutre 2" xfId="57" xr:uid="{F09620F6-CC6F-40D7-B8D6-4BC9F6513902}"/>
    <cellStyle name="Normal" xfId="0" builtinId="0"/>
    <cellStyle name="Normal 2" xfId="42" xr:uid="{00000000-0005-0000-0000-00002A000000}"/>
    <cellStyle name="Normal 2 3" xfId="54" xr:uid="{00000000-0005-0000-0000-00002B000000}"/>
    <cellStyle name="Normal 8" xfId="52" xr:uid="{00000000-0005-0000-0000-00002C000000}"/>
    <cellStyle name="Note" xfId="15" builtinId="10" customBuiltin="1"/>
    <cellStyle name="Pourcentage" xfId="53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1'!$A$5</c:f>
              <c:strCache>
                <c:ptCount val="1"/>
                <c:pt idx="0">
                  <c:v>Presse écrite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1'!$B$4:$Y$4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'Graphique 1'!$B$5:$Y$5</c:f>
              <c:numCache>
                <c:formatCode>_-* #\ ##0_-;\-* #\ ##0_-;_-* "-"??_-;_-@_-</c:formatCode>
                <c:ptCount val="12"/>
                <c:pt idx="0">
                  <c:v>22402</c:v>
                </c:pt>
                <c:pt idx="1">
                  <c:v>22074</c:v>
                </c:pt>
                <c:pt idx="2">
                  <c:v>21590</c:v>
                </c:pt>
                <c:pt idx="3">
                  <c:v>21066</c:v>
                </c:pt>
                <c:pt idx="4">
                  <c:v>20539</c:v>
                </c:pt>
                <c:pt idx="5">
                  <c:v>20245</c:v>
                </c:pt>
                <c:pt idx="6">
                  <c:v>19990</c:v>
                </c:pt>
                <c:pt idx="7">
                  <c:v>19694</c:v>
                </c:pt>
                <c:pt idx="8">
                  <c:v>18897</c:v>
                </c:pt>
                <c:pt idx="9">
                  <c:v>19175</c:v>
                </c:pt>
                <c:pt idx="10">
                  <c:v>18985</c:v>
                </c:pt>
                <c:pt idx="11">
                  <c:v>19214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8-4176-B434-233A10977F09}"/>
            </c:ext>
          </c:extLst>
        </c:ser>
        <c:ser>
          <c:idx val="1"/>
          <c:order val="1"/>
          <c:tx>
            <c:strRef>
              <c:f>'Graphique 1'!$A$6</c:f>
              <c:strCache>
                <c:ptCount val="1"/>
                <c:pt idx="0">
                  <c:v>Télévision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1'!$B$4:$Y$4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'Graphique 1'!$B$6:$Y$6</c:f>
              <c:numCache>
                <c:formatCode>_-* #\ ##0_-;\-* #\ ##0_-;_-* "-"??_-;_-@_-</c:formatCode>
                <c:ptCount val="12"/>
                <c:pt idx="0">
                  <c:v>5602</c:v>
                </c:pt>
                <c:pt idx="1">
                  <c:v>5706</c:v>
                </c:pt>
                <c:pt idx="2">
                  <c:v>5705</c:v>
                </c:pt>
                <c:pt idx="3">
                  <c:v>5811</c:v>
                </c:pt>
                <c:pt idx="4">
                  <c:v>5792</c:v>
                </c:pt>
                <c:pt idx="5">
                  <c:v>5855</c:v>
                </c:pt>
                <c:pt idx="6">
                  <c:v>6031</c:v>
                </c:pt>
                <c:pt idx="7">
                  <c:v>6072</c:v>
                </c:pt>
                <c:pt idx="8">
                  <c:v>5883</c:v>
                </c:pt>
                <c:pt idx="9">
                  <c:v>5881</c:v>
                </c:pt>
                <c:pt idx="10">
                  <c:v>6095</c:v>
                </c:pt>
                <c:pt idx="11">
                  <c:v>5983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8-4176-B434-233A10977F09}"/>
            </c:ext>
          </c:extLst>
        </c:ser>
        <c:ser>
          <c:idx val="2"/>
          <c:order val="2"/>
          <c:tx>
            <c:strRef>
              <c:f>'Graphique 1'!$A$7</c:f>
              <c:strCache>
                <c:ptCount val="1"/>
                <c:pt idx="0">
                  <c:v>Radio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1'!$B$4:$Y$4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'Graphique 1'!$B$7:$Y$7</c:f>
              <c:numCache>
                <c:formatCode>_-* #\ ##0_-;\-* #\ ##0_-;_-* "-"??_-;_-@_-</c:formatCode>
                <c:ptCount val="12"/>
                <c:pt idx="0">
                  <c:v>3319</c:v>
                </c:pt>
                <c:pt idx="1">
                  <c:v>3337</c:v>
                </c:pt>
                <c:pt idx="2">
                  <c:v>3313</c:v>
                </c:pt>
                <c:pt idx="3">
                  <c:v>3356</c:v>
                </c:pt>
                <c:pt idx="4">
                  <c:v>3354</c:v>
                </c:pt>
                <c:pt idx="5">
                  <c:v>3405</c:v>
                </c:pt>
                <c:pt idx="6">
                  <c:v>3302</c:v>
                </c:pt>
                <c:pt idx="7">
                  <c:v>3313</c:v>
                </c:pt>
                <c:pt idx="8">
                  <c:v>3208</c:v>
                </c:pt>
                <c:pt idx="9">
                  <c:v>3330</c:v>
                </c:pt>
                <c:pt idx="10">
                  <c:v>3330</c:v>
                </c:pt>
                <c:pt idx="11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8-4176-B434-233A10977F09}"/>
            </c:ext>
          </c:extLst>
        </c:ser>
        <c:ser>
          <c:idx val="3"/>
          <c:order val="3"/>
          <c:tx>
            <c:strRef>
              <c:f>'Graphique 1'!$A$8</c:f>
              <c:strCache>
                <c:ptCount val="1"/>
                <c:pt idx="0">
                  <c:v>Agence de presse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1'!$B$4:$Y$4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'Graphique 1'!$B$8:$Y$8</c:f>
              <c:numCache>
                <c:formatCode>_-* #\ ##0_-;\-* #\ ##0_-;_-* "-"??_-;_-@_-</c:formatCode>
                <c:ptCount val="12"/>
                <c:pt idx="0">
                  <c:v>3258</c:v>
                </c:pt>
                <c:pt idx="1">
                  <c:v>3339</c:v>
                </c:pt>
                <c:pt idx="2">
                  <c:v>3284</c:v>
                </c:pt>
                <c:pt idx="3">
                  <c:v>3293</c:v>
                </c:pt>
                <c:pt idx="4">
                  <c:v>3209</c:v>
                </c:pt>
                <c:pt idx="5">
                  <c:v>3178</c:v>
                </c:pt>
                <c:pt idx="6">
                  <c:v>3228</c:v>
                </c:pt>
                <c:pt idx="7">
                  <c:v>3269</c:v>
                </c:pt>
                <c:pt idx="8">
                  <c:v>3139</c:v>
                </c:pt>
                <c:pt idx="9">
                  <c:v>2913</c:v>
                </c:pt>
                <c:pt idx="10">
                  <c:v>2807</c:v>
                </c:pt>
                <c:pt idx="11">
                  <c:v>3086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68-4176-B434-233A10977F09}"/>
            </c:ext>
          </c:extLst>
        </c:ser>
        <c:ser>
          <c:idx val="4"/>
          <c:order val="4"/>
          <c:tx>
            <c:strRef>
              <c:f>'Graphique 1'!$A$9</c:f>
              <c:strCache>
                <c:ptCount val="1"/>
                <c:pt idx="0">
                  <c:v>Autres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1'!$B$4:$Y$4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'Graphique 1'!$B$9:$Y$9</c:f>
              <c:numCache>
                <c:formatCode>_-* #\ ##0_-;\-* #\ ##0_-;_-* "-"??_-;_-@_-</c:formatCode>
                <c:ptCount val="12"/>
                <c:pt idx="0">
                  <c:v>2559</c:v>
                </c:pt>
                <c:pt idx="1">
                  <c:v>2451</c:v>
                </c:pt>
                <c:pt idx="2">
                  <c:v>2463</c:v>
                </c:pt>
                <c:pt idx="3">
                  <c:v>2433</c:v>
                </c:pt>
                <c:pt idx="4">
                  <c:v>2400</c:v>
                </c:pt>
                <c:pt idx="5">
                  <c:v>2388</c:v>
                </c:pt>
                <c:pt idx="6">
                  <c:v>2350</c:v>
                </c:pt>
                <c:pt idx="7">
                  <c:v>2234</c:v>
                </c:pt>
                <c:pt idx="8">
                  <c:v>2606</c:v>
                </c:pt>
                <c:pt idx="9">
                  <c:v>3203</c:v>
                </c:pt>
                <c:pt idx="10">
                  <c:v>2986</c:v>
                </c:pt>
                <c:pt idx="11">
                  <c:v>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68-4176-B434-233A1097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071855"/>
        <c:axId val="1344071375"/>
      </c:lineChart>
      <c:catAx>
        <c:axId val="134407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4071375"/>
        <c:crosses val="autoZero"/>
        <c:auto val="1"/>
        <c:lblAlgn val="ctr"/>
        <c:lblOffset val="100"/>
        <c:noMultiLvlLbl val="0"/>
      </c:catAx>
      <c:valAx>
        <c:axId val="1344071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407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304806</xdr:colOff>
      <xdr:row>20</xdr:row>
      <xdr:rowOff>63506</xdr:rowOff>
    </xdr:from>
    <xdr:to>
      <xdr:col>20</xdr:col>
      <xdr:colOff>76206</xdr:colOff>
      <xdr:row>42</xdr:row>
      <xdr:rowOff>12706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C022D50-67D6-3FA6-8825-90884BA73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3</xdr:row>
      <xdr:rowOff>0</xdr:rowOff>
    </xdr:from>
    <xdr:ext cx="184731" cy="342786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734050" y="3286125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800"/>
        </a:p>
        <a:p>
          <a:endParaRPr lang="fr-FR" sz="8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ata.metiers-presse.org/explore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metiers-presse.org/explore.ph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/>
  </sheetViews>
  <sheetFormatPr baseColWidth="10" defaultColWidth="10.85546875" defaultRowHeight="11.25" x14ac:dyDescent="0.2"/>
  <cols>
    <col min="1" max="16384" width="10.85546875" style="1"/>
  </cols>
  <sheetData>
    <row r="1" spans="1:2" x14ac:dyDescent="0.2">
      <c r="A1" s="2" t="s">
        <v>20</v>
      </c>
    </row>
    <row r="2" spans="1:2" x14ac:dyDescent="0.2">
      <c r="A2" s="2"/>
    </row>
    <row r="3" spans="1:2" ht="15" x14ac:dyDescent="0.25">
      <c r="B3" s="113" t="s">
        <v>51</v>
      </c>
    </row>
    <row r="4" spans="1:2" ht="15" x14ac:dyDescent="0.25">
      <c r="B4" s="113" t="s">
        <v>42</v>
      </c>
    </row>
    <row r="5" spans="1:2" ht="15" x14ac:dyDescent="0.25">
      <c r="B5" s="113" t="s">
        <v>69</v>
      </c>
    </row>
    <row r="6" spans="1:2" ht="15" x14ac:dyDescent="0.25">
      <c r="B6" s="113" t="s">
        <v>70</v>
      </c>
    </row>
    <row r="7" spans="1:2" ht="15" x14ac:dyDescent="0.25">
      <c r="B7" s="113" t="s">
        <v>74</v>
      </c>
    </row>
    <row r="8" spans="1:2" ht="15" x14ac:dyDescent="0.25">
      <c r="B8" s="113" t="s">
        <v>75</v>
      </c>
    </row>
    <row r="9" spans="1:2" ht="15" x14ac:dyDescent="0.25">
      <c r="B9" s="113" t="s">
        <v>77</v>
      </c>
    </row>
    <row r="10" spans="1:2" ht="15" x14ac:dyDescent="0.25">
      <c r="B10" s="113" t="s">
        <v>78</v>
      </c>
    </row>
  </sheetData>
  <hyperlinks>
    <hyperlink ref="B3" location="'Graphique 1'!A1" display="Graphique 1 : Evolution de la population de journalistes titulaires de la carte de presse par média, 2012-2022" xr:uid="{00000000-0004-0000-0000-000000000000}"/>
    <hyperlink ref="B4" location="'Graphique 2'!A1" display="Graphique 2 : Répartition de la population de journalistes titulaires de la carte de presse par sous-secteurs de la presse écrite en 2022" xr:uid="{00000000-0004-0000-0000-000001000000}"/>
    <hyperlink ref="B5" location="'Graphique 3'!A1" display="Graphique 3 : Nombre de titres de quotidiens d'information général et politique, 1945-2021 " xr:uid="{00000000-0004-0000-0000-000002000000}"/>
    <hyperlink ref="B6" location="'Graphique 4'!A1" display="Graphique 4 : Tirage total moyen journalier des quotidiens d'information générale et politique, 1945-2021 " xr:uid="{00000000-0004-0000-0000-000003000000}"/>
    <hyperlink ref="B7" location="'Graphique 5'!A1" display="Graphique 5 : Valeur ajoutée de la presse, 2011-2021" xr:uid="{00000000-0004-0000-0000-000004000000}"/>
    <hyperlink ref="B8" location="'Graphique 6'!A1" display="Graphique 6 : Indices d'évolution des investissements publicitaires et des consommations des ménages dans la presse écrite, 2012-2022" xr:uid="{00000000-0004-0000-0000-000005000000}"/>
    <hyperlink ref="B9" location="'Graphique 7'!A1" display="Graphique 7 : Evolution du nombre de points de vente de la presse, 2011-2021" xr:uid="{00000000-0004-0000-0000-000006000000}"/>
    <hyperlink ref="B10" location="'Tableau 1'!A1" display="Tableau 1 : Aides directes de l'Etat à la presse, 2013-2023" xr:uid="{00000000-0004-0000-0000-000007000000}"/>
  </hyperlink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0"/>
  <sheetViews>
    <sheetView zoomScaleNormal="100" workbookViewId="0">
      <pane xSplit="3" topLeftCell="I1" activePane="topRight" state="frozen"/>
      <selection activeCell="A20" sqref="A20"/>
      <selection pane="topRight" activeCell="P29" sqref="P29"/>
    </sheetView>
  </sheetViews>
  <sheetFormatPr baseColWidth="10" defaultColWidth="10.85546875" defaultRowHeight="11.25" x14ac:dyDescent="0.2"/>
  <cols>
    <col min="1" max="1" width="57.85546875" style="1" bestFit="1" customWidth="1"/>
    <col min="2" max="2" width="0" style="1" hidden="1" customWidth="1"/>
    <col min="3" max="3" width="7.7109375" style="1" hidden="1" customWidth="1"/>
    <col min="4" max="16384" width="10.85546875" style="1"/>
  </cols>
  <sheetData>
    <row r="2" spans="1:19" s="114" customFormat="1" x14ac:dyDescent="0.2">
      <c r="A2" s="22" t="s">
        <v>78</v>
      </c>
    </row>
    <row r="3" spans="1:19" s="114" customFormat="1" x14ac:dyDescent="0.2">
      <c r="A3" s="36" t="s">
        <v>38</v>
      </c>
    </row>
    <row r="4" spans="1:19" s="114" customFormat="1" ht="0.75" customHeight="1" x14ac:dyDescent="0.2"/>
    <row r="5" spans="1:19" s="114" customFormat="1" x14ac:dyDescent="0.2">
      <c r="B5" s="139"/>
      <c r="C5" s="139"/>
    </row>
    <row r="6" spans="1:19" s="114" customFormat="1" x14ac:dyDescent="0.2">
      <c r="A6" s="229"/>
      <c r="B6" s="140">
        <v>2012</v>
      </c>
      <c r="C6" s="140">
        <v>2013</v>
      </c>
      <c r="D6" s="112">
        <v>2014</v>
      </c>
      <c r="E6" s="112">
        <v>2015</v>
      </c>
      <c r="F6" s="230">
        <v>2016</v>
      </c>
      <c r="G6" s="230">
        <v>2017</v>
      </c>
      <c r="H6" s="230">
        <v>2018</v>
      </c>
      <c r="I6" s="230">
        <v>2019</v>
      </c>
      <c r="J6" s="230">
        <v>2020</v>
      </c>
      <c r="K6" s="230">
        <v>2021</v>
      </c>
      <c r="L6" s="230">
        <v>2022</v>
      </c>
      <c r="M6" s="230">
        <v>2023</v>
      </c>
      <c r="N6" s="230">
        <v>2024</v>
      </c>
      <c r="O6" s="230">
        <v>2025</v>
      </c>
      <c r="P6" s="237" t="s">
        <v>131</v>
      </c>
      <c r="Q6" s="237" t="s">
        <v>132</v>
      </c>
    </row>
    <row r="7" spans="1:19" s="114" customFormat="1" x14ac:dyDescent="0.2">
      <c r="A7" s="22" t="s">
        <v>142</v>
      </c>
      <c r="B7" s="141">
        <v>272.8</v>
      </c>
      <c r="C7" s="141">
        <v>396.5</v>
      </c>
      <c r="D7" s="247">
        <f t="shared" ref="D7:M7" si="0">D8+D10+D12</f>
        <v>133.82499999999999</v>
      </c>
      <c r="E7" s="247">
        <f t="shared" si="0"/>
        <v>129.315</v>
      </c>
      <c r="F7" s="247">
        <f t="shared" si="0"/>
        <v>128.035</v>
      </c>
      <c r="G7" s="247">
        <f t="shared" si="0"/>
        <v>125.82499999999999</v>
      </c>
      <c r="H7" s="253">
        <f t="shared" si="0"/>
        <v>118.47499999999999</v>
      </c>
      <c r="I7" s="247">
        <f t="shared" si="0"/>
        <v>112.69499999999999</v>
      </c>
      <c r="J7" s="247">
        <f t="shared" si="0"/>
        <v>110.77500000000001</v>
      </c>
      <c r="K7" s="247">
        <f t="shared" si="0"/>
        <v>116.735</v>
      </c>
      <c r="L7" s="250">
        <f t="shared" si="0"/>
        <v>179.0359</v>
      </c>
      <c r="M7" s="250">
        <f t="shared" si="0"/>
        <v>196.51</v>
      </c>
      <c r="N7" s="250">
        <f>N8+N10+N12</f>
        <v>195.78200000000001</v>
      </c>
      <c r="O7" s="247">
        <f>O8+O10+O12</f>
        <v>187.34500000000003</v>
      </c>
      <c r="P7" s="207">
        <f>(N7/M7)-1</f>
        <v>-3.7046460739910136E-3</v>
      </c>
      <c r="Q7" s="207">
        <f>(O7/N7)-1</f>
        <v>-4.309384928134341E-2</v>
      </c>
    </row>
    <row r="8" spans="1:19" s="114" customFormat="1" x14ac:dyDescent="0.2">
      <c r="A8" s="22" t="s">
        <v>16</v>
      </c>
      <c r="B8" s="231"/>
      <c r="C8" s="231"/>
      <c r="D8" s="256">
        <v>57.23</v>
      </c>
      <c r="E8" s="256">
        <v>58.54</v>
      </c>
      <c r="F8" s="246">
        <v>56.7</v>
      </c>
      <c r="G8" s="251">
        <v>51.3</v>
      </c>
      <c r="H8" s="251">
        <v>45.74</v>
      </c>
      <c r="I8" s="251">
        <v>40.06</v>
      </c>
      <c r="J8" s="246">
        <v>39.39</v>
      </c>
      <c r="K8" s="246">
        <v>39.39</v>
      </c>
      <c r="L8" s="30">
        <v>101.6879</v>
      </c>
      <c r="M8" s="30">
        <v>119</v>
      </c>
      <c r="N8" s="30">
        <v>114.73</v>
      </c>
      <c r="O8" s="246">
        <v>110.79</v>
      </c>
      <c r="P8" s="207">
        <f>(N8/M8)-1</f>
        <v>-3.5882352941176476E-2</v>
      </c>
      <c r="Q8" s="207">
        <f>(O8/N8)-1</f>
        <v>-3.4341497428745704E-2</v>
      </c>
      <c r="R8" s="207">
        <f>O8/O$7</f>
        <v>0.59136886492834073</v>
      </c>
    </row>
    <row r="9" spans="1:19" s="114" customFormat="1" x14ac:dyDescent="0.2">
      <c r="A9" s="4" t="s">
        <v>136</v>
      </c>
      <c r="B9" s="232">
        <v>107.2</v>
      </c>
      <c r="C9" s="232">
        <v>249.4</v>
      </c>
      <c r="D9" s="233" t="s">
        <v>37</v>
      </c>
      <c r="E9" s="233" t="s">
        <v>37</v>
      </c>
      <c r="F9" s="233" t="s">
        <v>37</v>
      </c>
      <c r="G9" s="233" t="s">
        <v>37</v>
      </c>
      <c r="H9" s="233" t="s">
        <v>37</v>
      </c>
      <c r="I9" s="33" t="s">
        <v>8</v>
      </c>
      <c r="J9" s="33" t="s">
        <v>8</v>
      </c>
      <c r="K9" s="33" t="s">
        <v>8</v>
      </c>
      <c r="L9" s="34" t="s">
        <v>143</v>
      </c>
      <c r="M9" s="34">
        <v>72.2</v>
      </c>
      <c r="N9" s="34">
        <v>68.2</v>
      </c>
      <c r="O9" s="34">
        <v>65.489999999999995</v>
      </c>
      <c r="P9" s="207">
        <f t="shared" ref="P9:Q13" si="1">(N9/M9)-1</f>
        <v>-5.5401662049861522E-2</v>
      </c>
      <c r="Q9" s="207">
        <f t="shared" si="1"/>
        <v>-3.9736070381231836E-2</v>
      </c>
      <c r="R9" s="207">
        <f>O9/O$7</f>
        <v>0.34956897702100398</v>
      </c>
    </row>
    <row r="10" spans="1:19" s="114" customFormat="1" x14ac:dyDescent="0.2">
      <c r="A10" s="22" t="s">
        <v>17</v>
      </c>
      <c r="B10" s="141"/>
      <c r="C10" s="141"/>
      <c r="D10" s="246">
        <v>11.475</v>
      </c>
      <c r="E10" s="246">
        <v>11.475</v>
      </c>
      <c r="F10" s="246">
        <v>15.475</v>
      </c>
      <c r="G10" s="246">
        <v>16.024999999999999</v>
      </c>
      <c r="H10" s="246">
        <v>16.024999999999999</v>
      </c>
      <c r="I10" s="246">
        <v>16.024999999999999</v>
      </c>
      <c r="J10" s="246">
        <v>16.024999999999999</v>
      </c>
      <c r="K10" s="30">
        <v>22.024999999999999</v>
      </c>
      <c r="L10" s="30">
        <v>22.024999999999999</v>
      </c>
      <c r="M10" s="246">
        <v>23.23</v>
      </c>
      <c r="N10" s="30">
        <v>25.925000000000001</v>
      </c>
      <c r="O10" s="246">
        <v>23.225000000000001</v>
      </c>
      <c r="P10" s="207">
        <f>(N10/M10)-1</f>
        <v>0.11601377529057255</v>
      </c>
      <c r="Q10" s="207">
        <f t="shared" si="1"/>
        <v>-0.10414657666345228</v>
      </c>
      <c r="R10" s="207">
        <f>O10/O$7</f>
        <v>0.12396914782887186</v>
      </c>
    </row>
    <row r="11" spans="1:19" s="114" customFormat="1" x14ac:dyDescent="0.2">
      <c r="A11" s="4" t="s">
        <v>39</v>
      </c>
      <c r="B11" s="232">
        <v>9.1999999999999993</v>
      </c>
      <c r="C11" s="232">
        <v>9.1999999999999993</v>
      </c>
      <c r="D11" s="254">
        <v>8.6549999999999994</v>
      </c>
      <c r="E11" s="248">
        <v>8.6549999999999994</v>
      </c>
      <c r="F11" s="248">
        <v>12.654999999999999</v>
      </c>
      <c r="G11" s="248">
        <v>13.154999999999999</v>
      </c>
      <c r="H11" s="248">
        <v>13.154999999999999</v>
      </c>
      <c r="I11" s="248">
        <v>13.154999999999999</v>
      </c>
      <c r="J11" s="248">
        <v>13.154999999999999</v>
      </c>
      <c r="K11" s="234">
        <v>13.154999999999999</v>
      </c>
      <c r="L11" s="119">
        <v>13.154999999999999</v>
      </c>
      <c r="M11" s="119">
        <v>14.4</v>
      </c>
      <c r="N11" s="119">
        <v>17.055</v>
      </c>
      <c r="O11" s="119">
        <v>13</v>
      </c>
      <c r="P11" s="207">
        <f t="shared" si="1"/>
        <v>0.18437499999999996</v>
      </c>
      <c r="Q11" s="207">
        <f t="shared" si="1"/>
        <v>-0.23776018762826145</v>
      </c>
      <c r="R11" s="207">
        <f t="shared" ref="R11:R13" si="2">O11/O$7</f>
        <v>6.9390696308948716E-2</v>
      </c>
    </row>
    <row r="12" spans="1:19" s="114" customFormat="1" x14ac:dyDescent="0.2">
      <c r="A12" s="22" t="s">
        <v>18</v>
      </c>
      <c r="B12" s="141"/>
      <c r="C12" s="141"/>
      <c r="D12" s="246">
        <v>65.12</v>
      </c>
      <c r="E12" s="246">
        <v>59.3</v>
      </c>
      <c r="F12" s="246">
        <v>55.86</v>
      </c>
      <c r="G12" s="251">
        <v>58.5</v>
      </c>
      <c r="H12" s="251">
        <v>56.71</v>
      </c>
      <c r="I12" s="246">
        <v>56.61</v>
      </c>
      <c r="J12" s="246">
        <v>55.36</v>
      </c>
      <c r="K12" s="246">
        <v>55.32</v>
      </c>
      <c r="L12" s="246">
        <v>55.323</v>
      </c>
      <c r="M12" s="246">
        <v>54.28</v>
      </c>
      <c r="N12" s="30">
        <v>55.127000000000002</v>
      </c>
      <c r="O12" s="246">
        <v>53.33</v>
      </c>
      <c r="P12" s="207">
        <f t="shared" si="1"/>
        <v>1.5604274134119356E-2</v>
      </c>
      <c r="Q12" s="207">
        <f t="shared" si="1"/>
        <v>-3.259745678161341E-2</v>
      </c>
      <c r="R12" s="207">
        <f t="shared" si="2"/>
        <v>0.2846619872427873</v>
      </c>
    </row>
    <row r="13" spans="1:19" s="114" customFormat="1" x14ac:dyDescent="0.2">
      <c r="A13" s="32" t="s">
        <v>40</v>
      </c>
      <c r="B13" s="235">
        <v>38.299999999999997</v>
      </c>
      <c r="C13" s="235">
        <v>33.5</v>
      </c>
      <c r="D13" s="255">
        <v>30.95</v>
      </c>
      <c r="E13" s="255">
        <v>29.65</v>
      </c>
      <c r="F13" s="255">
        <v>29.65</v>
      </c>
      <c r="G13" s="252">
        <v>27.4</v>
      </c>
      <c r="H13" s="252">
        <v>26.36</v>
      </c>
      <c r="I13" s="249">
        <v>16.510000000000002</v>
      </c>
      <c r="J13" s="249">
        <v>16.510999999999999</v>
      </c>
      <c r="K13" s="236">
        <v>16.472999999999999</v>
      </c>
      <c r="L13" s="120">
        <v>16.472999999999999</v>
      </c>
      <c r="M13" s="120">
        <v>15.4</v>
      </c>
      <c r="N13" s="259">
        <v>16.276</v>
      </c>
      <c r="O13" s="259">
        <v>24.48</v>
      </c>
      <c r="P13" s="260">
        <f t="shared" si="1"/>
        <v>5.6883116883116758E-2</v>
      </c>
      <c r="Q13" s="260">
        <f t="shared" si="1"/>
        <v>0.50405505038092913</v>
      </c>
      <c r="R13" s="207">
        <f t="shared" si="2"/>
        <v>0.13066801889562035</v>
      </c>
    </row>
    <row r="14" spans="1:19" s="114" customFormat="1" x14ac:dyDescent="0.2">
      <c r="A14" s="26" t="s">
        <v>138</v>
      </c>
      <c r="B14" s="258"/>
      <c r="C14" s="258"/>
      <c r="D14" s="2">
        <v>123.01</v>
      </c>
      <c r="E14" s="262">
        <f t="shared" ref="E14:M14" si="3">E15+E16</f>
        <v>126.67537999999999</v>
      </c>
      <c r="F14" s="262">
        <f t="shared" si="3"/>
        <v>129.07538</v>
      </c>
      <c r="G14" s="262">
        <f t="shared" si="3"/>
        <v>132.47538</v>
      </c>
      <c r="H14" s="262">
        <f t="shared" si="3"/>
        <v>131.47638000000001</v>
      </c>
      <c r="I14" s="262">
        <f>I15+I16</f>
        <v>133.47638000000001</v>
      </c>
      <c r="J14" s="262">
        <f>J15+J16</f>
        <v>135.45537999999999</v>
      </c>
      <c r="K14" s="262">
        <f t="shared" si="3"/>
        <v>134.97638000000001</v>
      </c>
      <c r="L14" s="262">
        <f>L15+L16</f>
        <v>134.97638000000001</v>
      </c>
      <c r="M14" s="262">
        <f t="shared" si="3"/>
        <v>134.97638000000001</v>
      </c>
      <c r="N14" s="262">
        <f>N15+N16</f>
        <v>141.69200000000001</v>
      </c>
      <c r="O14" s="262">
        <f>O15+O16</f>
        <v>142.97499999999999</v>
      </c>
      <c r="P14" s="207">
        <f t="shared" ref="P14:P15" si="4">(N14/M14)-1</f>
        <v>4.9754038447319404E-2</v>
      </c>
      <c r="Q14" s="207">
        <f t="shared" ref="Q14:Q16" si="5">(O14/N14)-1</f>
        <v>9.0548513677553011E-3</v>
      </c>
      <c r="S14" s="207"/>
    </row>
    <row r="15" spans="1:19" s="114" customFormat="1" x14ac:dyDescent="0.2">
      <c r="A15" s="86" t="s">
        <v>139</v>
      </c>
      <c r="B15" s="258"/>
      <c r="C15" s="258"/>
      <c r="E15" s="114">
        <v>105.02</v>
      </c>
      <c r="F15" s="261">
        <v>107.42</v>
      </c>
      <c r="G15" s="261">
        <v>110.82</v>
      </c>
      <c r="H15" s="261">
        <v>109.821</v>
      </c>
      <c r="I15" s="261">
        <v>111.821</v>
      </c>
      <c r="J15" s="114">
        <v>113.8</v>
      </c>
      <c r="K15" s="261">
        <v>113.321</v>
      </c>
      <c r="L15" s="261">
        <v>113.321</v>
      </c>
      <c r="M15" s="261">
        <v>113.321</v>
      </c>
      <c r="N15" s="261">
        <v>118.95399999999999</v>
      </c>
      <c r="O15" s="261">
        <v>120.01</v>
      </c>
      <c r="P15" s="207">
        <f t="shared" si="4"/>
        <v>4.970835061462564E-2</v>
      </c>
      <c r="Q15" s="207">
        <f t="shared" si="5"/>
        <v>8.8773811725542107E-3</v>
      </c>
      <c r="S15" s="207"/>
    </row>
    <row r="16" spans="1:19" s="114" customFormat="1" x14ac:dyDescent="0.2">
      <c r="A16" s="86" t="s">
        <v>140</v>
      </c>
      <c r="B16" s="258"/>
      <c r="C16" s="258"/>
      <c r="E16" s="263">
        <v>21.655380000000001</v>
      </c>
      <c r="F16" s="263">
        <v>21.655380000000001</v>
      </c>
      <c r="G16" s="263">
        <v>21.655380000000001</v>
      </c>
      <c r="H16" s="263">
        <v>21.655380000000001</v>
      </c>
      <c r="I16" s="263">
        <v>21.655380000000001</v>
      </c>
      <c r="J16" s="263">
        <v>21.655380000000001</v>
      </c>
      <c r="K16" s="263">
        <v>21.655380000000001</v>
      </c>
      <c r="L16" s="263">
        <v>21.655380000000001</v>
      </c>
      <c r="M16" s="263">
        <v>21.655380000000001</v>
      </c>
      <c r="N16" s="261">
        <v>22.738</v>
      </c>
      <c r="O16" s="261">
        <v>22.965</v>
      </c>
      <c r="P16" s="207">
        <f>(O16/M16)-1</f>
        <v>6.0475503085145599E-2</v>
      </c>
      <c r="Q16" s="207">
        <f t="shared" si="5"/>
        <v>9.9832878881167542E-3</v>
      </c>
      <c r="S16" s="207"/>
    </row>
    <row r="17" spans="1:17" s="114" customFormat="1" x14ac:dyDescent="0.2">
      <c r="A17" s="86"/>
      <c r="B17" s="258"/>
      <c r="C17" s="258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</row>
    <row r="18" spans="1:17" s="114" customFormat="1" x14ac:dyDescent="0.2">
      <c r="A18" s="4" t="s">
        <v>19</v>
      </c>
    </row>
    <row r="19" spans="1:17" s="114" customFormat="1" x14ac:dyDescent="0.2">
      <c r="A19" s="4" t="s">
        <v>145</v>
      </c>
    </row>
    <row r="20" spans="1:17" s="114" customFormat="1" x14ac:dyDescent="0.2">
      <c r="A20" s="257" t="s">
        <v>144</v>
      </c>
    </row>
    <row r="21" spans="1:17" s="114" customFormat="1" x14ac:dyDescent="0.2">
      <c r="A21" s="257" t="s">
        <v>146</v>
      </c>
    </row>
    <row r="22" spans="1:17" s="114" customFormat="1" x14ac:dyDescent="0.2">
      <c r="A22" s="4" t="s">
        <v>130</v>
      </c>
      <c r="N22" s="207"/>
      <c r="O22" s="207"/>
    </row>
    <row r="23" spans="1:17" s="114" customFormat="1" x14ac:dyDescent="0.2">
      <c r="N23" s="207"/>
      <c r="O23" s="207"/>
    </row>
    <row r="24" spans="1:17" s="114" customFormat="1" x14ac:dyDescent="0.2">
      <c r="O24" s="207"/>
    </row>
    <row r="25" spans="1:17" s="114" customFormat="1" x14ac:dyDescent="0.2">
      <c r="O25" s="207"/>
    </row>
    <row r="26" spans="1:17" s="114" customFormat="1" x14ac:dyDescent="0.2">
      <c r="O26" s="207"/>
    </row>
    <row r="27" spans="1:17" s="114" customFormat="1" x14ac:dyDescent="0.2">
      <c r="O27" s="207"/>
    </row>
    <row r="28" spans="1:17" s="114" customFormat="1" x14ac:dyDescent="0.2"/>
    <row r="29" spans="1:17" s="114" customFormat="1" x14ac:dyDescent="0.2">
      <c r="A29" s="114" t="s">
        <v>137</v>
      </c>
    </row>
    <row r="30" spans="1:17" x14ac:dyDescent="0.2">
      <c r="A30" s="114" t="s">
        <v>141</v>
      </c>
    </row>
  </sheetData>
  <phoneticPr fontId="37" type="noConversion"/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B20"/>
  <sheetViews>
    <sheetView zoomScale="144" zoomScaleNormal="144" workbookViewId="0">
      <pane xSplit="13" ySplit="4" topLeftCell="Y5" activePane="bottomRight" state="frozen"/>
      <selection pane="topRight" activeCell="N1" sqref="N1"/>
      <selection pane="bottomLeft" activeCell="A5" sqref="A5"/>
      <selection pane="bottomRight" activeCell="Z15" sqref="Z15"/>
    </sheetView>
  </sheetViews>
  <sheetFormatPr baseColWidth="10" defaultColWidth="11.42578125" defaultRowHeight="11.25" x14ac:dyDescent="0.2"/>
  <cols>
    <col min="1" max="1" width="18.28515625" style="1" customWidth="1"/>
    <col min="2" max="8" width="8.42578125" style="1" hidden="1" customWidth="1"/>
    <col min="9" max="12" width="8.42578125" style="63" hidden="1" customWidth="1"/>
    <col min="13" max="13" width="7.85546875" style="63" hidden="1" customWidth="1"/>
    <col min="14" max="25" width="11.42578125" style="1"/>
    <col min="26" max="26" width="2.85546875" style="1" customWidth="1"/>
    <col min="27" max="16384" width="11.42578125" style="1"/>
  </cols>
  <sheetData>
    <row r="1" spans="1:28" x14ac:dyDescent="0.2">
      <c r="A1" s="2" t="s">
        <v>51</v>
      </c>
    </row>
    <row r="2" spans="1:28" x14ac:dyDescent="0.2">
      <c r="A2" s="8" t="s">
        <v>1</v>
      </c>
    </row>
    <row r="3" spans="1:28" x14ac:dyDescent="0.2">
      <c r="A3" s="3"/>
    </row>
    <row r="4" spans="1:28" x14ac:dyDescent="0.2">
      <c r="B4" s="55">
        <v>2000</v>
      </c>
      <c r="C4" s="55">
        <v>2001</v>
      </c>
      <c r="D4" s="55">
        <v>2002</v>
      </c>
      <c r="E4" s="55">
        <v>2003</v>
      </c>
      <c r="F4" s="55">
        <v>2004</v>
      </c>
      <c r="G4" s="55">
        <v>2005</v>
      </c>
      <c r="H4" s="55">
        <v>2006</v>
      </c>
      <c r="I4" s="62">
        <v>2007</v>
      </c>
      <c r="J4" s="62">
        <v>2008</v>
      </c>
      <c r="K4" s="62">
        <v>2009</v>
      </c>
      <c r="L4" s="62">
        <v>2010</v>
      </c>
      <c r="M4" s="6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">
        <v>2023</v>
      </c>
      <c r="Z4" s="114"/>
      <c r="AA4" s="16" t="s">
        <v>101</v>
      </c>
      <c r="AB4" s="16" t="s">
        <v>102</v>
      </c>
    </row>
    <row r="5" spans="1:28" x14ac:dyDescent="0.2">
      <c r="A5" s="2" t="s">
        <v>20</v>
      </c>
      <c r="B5" s="40">
        <v>21404</v>
      </c>
      <c r="C5" s="15">
        <v>22232</v>
      </c>
      <c r="D5" s="15">
        <v>22556</v>
      </c>
      <c r="E5" s="15">
        <v>22521</v>
      </c>
      <c r="F5" s="15">
        <v>22747</v>
      </c>
      <c r="G5" s="15">
        <v>22952</v>
      </c>
      <c r="H5" s="15">
        <v>23193</v>
      </c>
      <c r="I5" s="66">
        <v>23617</v>
      </c>
      <c r="J5" s="66">
        <v>23440</v>
      </c>
      <c r="K5" s="66">
        <v>23110</v>
      </c>
      <c r="L5" s="66">
        <v>22637</v>
      </c>
      <c r="M5" s="66">
        <v>22495</v>
      </c>
      <c r="N5" s="56">
        <v>22402</v>
      </c>
      <c r="O5" s="56">
        <v>22074</v>
      </c>
      <c r="P5" s="56">
        <v>21590</v>
      </c>
      <c r="Q5" s="56">
        <v>21066</v>
      </c>
      <c r="R5" s="56">
        <v>20539</v>
      </c>
      <c r="S5" s="56">
        <v>20245</v>
      </c>
      <c r="T5" s="56">
        <v>19990</v>
      </c>
      <c r="U5" s="56">
        <v>19694</v>
      </c>
      <c r="V5" s="56">
        <v>18897</v>
      </c>
      <c r="W5" s="56">
        <v>19175</v>
      </c>
      <c r="X5" s="56">
        <v>18985</v>
      </c>
      <c r="Y5" s="56">
        <v>19214</v>
      </c>
      <c r="AA5" s="192">
        <f>Y5/Y$12*100</f>
        <v>55.591239186413219</v>
      </c>
      <c r="AB5" s="9">
        <f>Y5/O5-1</f>
        <v>-0.12956419316843348</v>
      </c>
    </row>
    <row r="6" spans="1:28" x14ac:dyDescent="0.2">
      <c r="A6" s="2" t="s">
        <v>2</v>
      </c>
      <c r="B6" s="40">
        <v>3709</v>
      </c>
      <c r="C6" s="15">
        <v>4010</v>
      </c>
      <c r="D6" s="15">
        <v>4178</v>
      </c>
      <c r="E6" s="15">
        <v>4279</v>
      </c>
      <c r="F6" s="15">
        <v>4333</v>
      </c>
      <c r="G6" s="15">
        <v>4438</v>
      </c>
      <c r="H6" s="15">
        <v>4689</v>
      </c>
      <c r="I6" s="66">
        <v>5012</v>
      </c>
      <c r="J6" s="66">
        <v>5105</v>
      </c>
      <c r="K6" s="66">
        <v>5166</v>
      </c>
      <c r="L6" s="66">
        <v>5173</v>
      </c>
      <c r="M6" s="66">
        <v>5248</v>
      </c>
      <c r="N6" s="56">
        <v>5602</v>
      </c>
      <c r="O6" s="56">
        <v>5706</v>
      </c>
      <c r="P6" s="56">
        <v>5705</v>
      </c>
      <c r="Q6" s="56">
        <v>5811</v>
      </c>
      <c r="R6" s="56">
        <v>5792</v>
      </c>
      <c r="S6" s="56">
        <v>5855</v>
      </c>
      <c r="T6" s="56">
        <v>6031</v>
      </c>
      <c r="U6" s="56">
        <v>6072</v>
      </c>
      <c r="V6" s="56">
        <v>5883</v>
      </c>
      <c r="W6" s="56">
        <v>5881</v>
      </c>
      <c r="X6" s="56">
        <v>6095</v>
      </c>
      <c r="Y6" s="56">
        <v>5983</v>
      </c>
      <c r="AA6" s="192">
        <f>Y6/Y$12*100</f>
        <v>17.310418655787981</v>
      </c>
      <c r="AB6" s="9">
        <f>Y6/O6-1</f>
        <v>4.8545390816684186E-2</v>
      </c>
    </row>
    <row r="7" spans="1:28" x14ac:dyDescent="0.2">
      <c r="A7" s="2" t="s">
        <v>3</v>
      </c>
      <c r="B7" s="40">
        <v>2649</v>
      </c>
      <c r="C7" s="15">
        <v>2773</v>
      </c>
      <c r="D7" s="15">
        <v>2938</v>
      </c>
      <c r="E7" s="15">
        <v>2929</v>
      </c>
      <c r="F7" s="15">
        <v>3022</v>
      </c>
      <c r="G7" s="15">
        <v>3104</v>
      </c>
      <c r="H7" s="15">
        <v>3161</v>
      </c>
      <c r="I7" s="66">
        <v>3177</v>
      </c>
      <c r="J7" s="66">
        <v>3239</v>
      </c>
      <c r="K7" s="66">
        <v>3286</v>
      </c>
      <c r="L7" s="66">
        <v>3274</v>
      </c>
      <c r="M7" s="66">
        <v>3319</v>
      </c>
      <c r="N7" s="56">
        <v>3319</v>
      </c>
      <c r="O7" s="56">
        <v>3337</v>
      </c>
      <c r="P7" s="56">
        <v>3313</v>
      </c>
      <c r="Q7" s="56">
        <v>3356</v>
      </c>
      <c r="R7" s="56">
        <v>3354</v>
      </c>
      <c r="S7" s="56">
        <v>3405</v>
      </c>
      <c r="T7" s="56">
        <v>3302</v>
      </c>
      <c r="U7" s="56">
        <v>3313</v>
      </c>
      <c r="V7" s="56">
        <v>3208</v>
      </c>
      <c r="W7" s="56">
        <v>3330</v>
      </c>
      <c r="X7" s="56">
        <v>3330</v>
      </c>
      <c r="Y7" s="56">
        <v>3396</v>
      </c>
      <c r="AA7" s="192">
        <f>Y7/Y$12*100</f>
        <v>9.8255359777797064</v>
      </c>
      <c r="AB7" s="9">
        <f>Y7/O7-1</f>
        <v>1.7680551393467248E-2</v>
      </c>
    </row>
    <row r="8" spans="1:28" x14ac:dyDescent="0.2">
      <c r="A8" s="2" t="s">
        <v>21</v>
      </c>
      <c r="B8" s="40">
        <v>3097</v>
      </c>
      <c r="C8" s="15">
        <v>3310</v>
      </c>
      <c r="D8" s="15">
        <v>3384</v>
      </c>
      <c r="E8" s="15">
        <v>3319</v>
      </c>
      <c r="F8" s="15">
        <v>3314</v>
      </c>
      <c r="G8" s="15">
        <v>3415</v>
      </c>
      <c r="H8" s="15">
        <v>3448</v>
      </c>
      <c r="I8" s="66">
        <v>3215</v>
      </c>
      <c r="J8" s="66">
        <v>3281</v>
      </c>
      <c r="K8" s="66">
        <v>3461</v>
      </c>
      <c r="L8" s="66">
        <v>3446</v>
      </c>
      <c r="M8" s="66">
        <v>3217</v>
      </c>
      <c r="N8" s="56">
        <v>3258</v>
      </c>
      <c r="O8" s="56">
        <v>3339</v>
      </c>
      <c r="P8" s="56">
        <v>3284</v>
      </c>
      <c r="Q8" s="56">
        <v>3293</v>
      </c>
      <c r="R8" s="56">
        <v>3209</v>
      </c>
      <c r="S8" s="56">
        <v>3178</v>
      </c>
      <c r="T8" s="56">
        <v>3228</v>
      </c>
      <c r="U8" s="56">
        <v>3269</v>
      </c>
      <c r="V8" s="56">
        <v>3139</v>
      </c>
      <c r="W8" s="56">
        <v>2913</v>
      </c>
      <c r="X8" s="56">
        <v>2807</v>
      </c>
      <c r="Y8" s="56">
        <v>3086</v>
      </c>
      <c r="AA8" s="192">
        <f>Y8/Y$12*100</f>
        <v>8.9286230940601214</v>
      </c>
      <c r="AB8" s="9">
        <f>Y8/O8-1</f>
        <v>-7.5771188978736137E-2</v>
      </c>
    </row>
    <row r="9" spans="1:28" x14ac:dyDescent="0.2">
      <c r="A9" s="2" t="s">
        <v>4</v>
      </c>
      <c r="B9" s="40">
        <v>2294</v>
      </c>
      <c r="C9" s="15">
        <v>2365</v>
      </c>
      <c r="D9" s="15">
        <v>2390</v>
      </c>
      <c r="E9" s="15">
        <v>2858</v>
      </c>
      <c r="F9" s="15">
        <v>2888</v>
      </c>
      <c r="G9" s="15">
        <v>2677</v>
      </c>
      <c r="H9" s="15">
        <v>2620</v>
      </c>
      <c r="I9" s="66">
        <v>2436</v>
      </c>
      <c r="J9" s="66">
        <v>2436</v>
      </c>
      <c r="K9" s="66">
        <v>2508</v>
      </c>
      <c r="L9" s="66">
        <v>2564</v>
      </c>
      <c r="M9" s="66">
        <v>2663</v>
      </c>
      <c r="N9" s="56">
        <v>2559</v>
      </c>
      <c r="O9" s="56">
        <v>2451</v>
      </c>
      <c r="P9" s="56">
        <v>2463</v>
      </c>
      <c r="Q9" s="56">
        <v>2433</v>
      </c>
      <c r="R9" s="56">
        <v>2400</v>
      </c>
      <c r="S9" s="56">
        <v>2388</v>
      </c>
      <c r="T9" s="56">
        <v>2350</v>
      </c>
      <c r="U9" s="56">
        <v>2234</v>
      </c>
      <c r="V9" s="56">
        <v>2606</v>
      </c>
      <c r="W9" s="56">
        <v>3203</v>
      </c>
      <c r="X9" s="56">
        <v>2986</v>
      </c>
      <c r="Y9" s="56">
        <v>2884</v>
      </c>
      <c r="AA9" s="192">
        <f>Y9/Y$12*100</f>
        <v>8.3441830859589743</v>
      </c>
      <c r="AB9" s="9">
        <f>Y9/O9-1</f>
        <v>0.17666258669930635</v>
      </c>
    </row>
    <row r="10" spans="1:28" x14ac:dyDescent="0.2">
      <c r="A10" s="7"/>
      <c r="B10" s="3"/>
      <c r="C10" s="3"/>
      <c r="D10" s="3"/>
      <c r="E10" s="3"/>
      <c r="F10" s="3"/>
      <c r="G10" s="3"/>
      <c r="H10" s="3"/>
      <c r="I10" s="67"/>
      <c r="J10" s="67"/>
      <c r="K10" s="67"/>
      <c r="L10" s="67"/>
      <c r="M10" s="68"/>
    </row>
    <row r="11" spans="1:28" x14ac:dyDescent="0.2">
      <c r="A11" s="6" t="s">
        <v>62</v>
      </c>
      <c r="B11" s="39"/>
      <c r="C11" s="39"/>
      <c r="D11" s="39"/>
      <c r="E11" s="39"/>
      <c r="F11" s="39"/>
      <c r="G11" s="39"/>
      <c r="H11" s="39"/>
      <c r="I11" s="68"/>
      <c r="J11" s="68"/>
      <c r="K11" s="68"/>
      <c r="L11" s="68"/>
      <c r="M11" s="68"/>
    </row>
    <row r="12" spans="1:28" x14ac:dyDescent="0.2">
      <c r="A12" s="5"/>
      <c r="B12" s="39"/>
      <c r="C12" s="39"/>
      <c r="D12" s="39"/>
      <c r="E12" s="39"/>
      <c r="F12" s="39"/>
      <c r="G12" s="39"/>
      <c r="H12" s="39"/>
      <c r="I12" s="68"/>
      <c r="J12" s="68"/>
      <c r="K12" s="68"/>
      <c r="L12" s="68"/>
      <c r="M12" s="68"/>
      <c r="X12" s="192">
        <f>SUM(X5:X9)</f>
        <v>34203</v>
      </c>
      <c r="Y12" s="192">
        <f>SUM(Y5:Y9)</f>
        <v>34563</v>
      </c>
    </row>
    <row r="14" spans="1:28" ht="15" x14ac:dyDescent="0.25">
      <c r="A14" s="113" t="s">
        <v>71</v>
      </c>
    </row>
    <row r="16" spans="1:28" ht="15" x14ac:dyDescent="0.25">
      <c r="A16" s="114" t="s">
        <v>100</v>
      </c>
      <c r="Y16" s="115"/>
      <c r="Z16" s="115"/>
      <c r="AA16" s="115"/>
    </row>
    <row r="17" spans="1:27" ht="15" x14ac:dyDescent="0.25">
      <c r="A17" s="1" t="s">
        <v>99</v>
      </c>
      <c r="Y17" s="115"/>
      <c r="Z17" s="115"/>
      <c r="AA17" s="115"/>
    </row>
    <row r="18" spans="1:27" ht="15" x14ac:dyDescent="0.25">
      <c r="Y18" s="115"/>
      <c r="Z18" s="115"/>
      <c r="AA18" s="115"/>
    </row>
    <row r="19" spans="1:27" ht="15" x14ac:dyDescent="0.25">
      <c r="Y19" s="115"/>
      <c r="Z19" s="115"/>
      <c r="AA19" s="115"/>
    </row>
    <row r="20" spans="1:27" ht="15" x14ac:dyDescent="0.25">
      <c r="Y20" s="115"/>
      <c r="Z20" s="115"/>
      <c r="AA20" s="115"/>
    </row>
  </sheetData>
  <hyperlinks>
    <hyperlink ref="A14" r:id="rId1" location="bar/alljournalists/journalistNumber/sector/noselection/none/2022/none" xr:uid="{0A33344C-103B-42DD-B772-8AC2FFF5E35F}"/>
  </hyperlinks>
  <pageMargins left="0.7" right="0.7" top="0.75" bottom="0.75" header="0.3" footer="0.3"/>
  <pageSetup paperSize="9" orientation="portrait" horizontalDpi="4294967292" verticalDpi="4294967292" r:id="rId2"/>
  <headerFooter>
    <oddFooter>&amp;C&amp;1#&amp;"Calibri"&amp;12&amp;K008000C1 Données Internes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Z49"/>
  <sheetViews>
    <sheetView topLeftCell="G22" zoomScaleNormal="100" workbookViewId="0">
      <selection activeCell="K36" sqref="K36"/>
    </sheetView>
  </sheetViews>
  <sheetFormatPr baseColWidth="10" defaultRowHeight="15" x14ac:dyDescent="0.25"/>
  <cols>
    <col min="1" max="1" width="19.7109375" customWidth="1"/>
    <col min="11" max="14" width="14" customWidth="1"/>
    <col min="15" max="15" width="14" style="115" customWidth="1"/>
    <col min="16" max="17" width="14" customWidth="1"/>
  </cols>
  <sheetData>
    <row r="1" spans="1:17" x14ac:dyDescent="0.25">
      <c r="A1" s="2" t="s">
        <v>42</v>
      </c>
      <c r="B1" s="1"/>
    </row>
    <row r="2" spans="1:17" x14ac:dyDescent="0.25">
      <c r="A2" s="8" t="s">
        <v>1</v>
      </c>
      <c r="B2" s="1"/>
    </row>
    <row r="3" spans="1:17" x14ac:dyDescent="0.25">
      <c r="A3" s="3"/>
      <c r="B3" s="1"/>
    </row>
    <row r="4" spans="1:17" x14ac:dyDescent="0.25">
      <c r="B4" s="2">
        <v>2012</v>
      </c>
      <c r="C4" s="2">
        <v>2013</v>
      </c>
      <c r="D4" s="2">
        <v>2014</v>
      </c>
      <c r="E4" s="2">
        <v>2015</v>
      </c>
      <c r="F4" s="2">
        <v>2016</v>
      </c>
      <c r="G4" s="2">
        <v>2017</v>
      </c>
      <c r="H4" s="2">
        <v>2018</v>
      </c>
      <c r="I4" s="2">
        <v>2019</v>
      </c>
      <c r="J4" s="2">
        <v>2020</v>
      </c>
      <c r="K4" s="2">
        <v>2021</v>
      </c>
      <c r="L4" s="2">
        <v>2022</v>
      </c>
      <c r="M4" s="2">
        <v>2023</v>
      </c>
      <c r="N4" s="115"/>
      <c r="O4"/>
      <c r="P4" s="115"/>
      <c r="Q4" s="115"/>
    </row>
    <row r="5" spans="1:17" x14ac:dyDescent="0.25">
      <c r="A5" s="2" t="s">
        <v>43</v>
      </c>
      <c r="B5" s="54">
        <v>6890</v>
      </c>
      <c r="C5" s="54">
        <v>6834</v>
      </c>
      <c r="D5" s="54">
        <v>6504</v>
      </c>
      <c r="E5" s="54">
        <v>6220</v>
      </c>
      <c r="F5" s="54">
        <v>5957</v>
      </c>
      <c r="G5" s="54">
        <v>5850</v>
      </c>
      <c r="H5" s="54">
        <v>5776</v>
      </c>
      <c r="I5" s="54">
        <v>5520</v>
      </c>
      <c r="J5" s="54">
        <v>5070</v>
      </c>
      <c r="K5" s="54">
        <v>5077</v>
      </c>
      <c r="L5" s="54">
        <v>4871</v>
      </c>
      <c r="M5" s="54">
        <v>5019</v>
      </c>
      <c r="N5" s="115"/>
      <c r="O5"/>
      <c r="P5" s="115"/>
      <c r="Q5" s="115"/>
    </row>
    <row r="6" spans="1:17" x14ac:dyDescent="0.25">
      <c r="A6" s="2" t="s">
        <v>44</v>
      </c>
      <c r="B6" s="54">
        <v>5192</v>
      </c>
      <c r="C6" s="54">
        <v>5090</v>
      </c>
      <c r="D6" s="54">
        <v>4912</v>
      </c>
      <c r="E6" s="54">
        <v>4834</v>
      </c>
      <c r="F6" s="54">
        <v>4677</v>
      </c>
      <c r="G6" s="54">
        <v>4522</v>
      </c>
      <c r="H6" s="54">
        <v>4383</v>
      </c>
      <c r="I6" s="54">
        <v>4332</v>
      </c>
      <c r="J6" s="54">
        <v>4169</v>
      </c>
      <c r="K6" s="54">
        <v>4321</v>
      </c>
      <c r="L6" s="54">
        <v>4248</v>
      </c>
      <c r="M6" s="54">
        <v>4237</v>
      </c>
      <c r="N6" s="115"/>
      <c r="O6"/>
      <c r="P6" s="115"/>
      <c r="Q6" s="115"/>
    </row>
    <row r="7" spans="1:17" x14ac:dyDescent="0.25">
      <c r="A7" s="2" t="s">
        <v>45</v>
      </c>
      <c r="B7" s="54">
        <v>2542</v>
      </c>
      <c r="C7" s="54">
        <v>2399</v>
      </c>
      <c r="D7" s="54">
        <v>2488</v>
      </c>
      <c r="E7" s="54">
        <v>2490</v>
      </c>
      <c r="F7" s="54">
        <v>2494</v>
      </c>
      <c r="G7" s="54">
        <v>2512</v>
      </c>
      <c r="H7" s="54">
        <v>2543</v>
      </c>
      <c r="I7" s="54">
        <v>2592</v>
      </c>
      <c r="J7" s="54">
        <v>2606</v>
      </c>
      <c r="K7" s="54">
        <v>2847</v>
      </c>
      <c r="L7" s="54">
        <v>2837</v>
      </c>
      <c r="M7" s="54">
        <v>2898</v>
      </c>
      <c r="N7" s="115"/>
      <c r="O7"/>
      <c r="P7" s="115"/>
      <c r="Q7" s="115"/>
    </row>
    <row r="8" spans="1:17" x14ac:dyDescent="0.25">
      <c r="A8" s="2" t="s">
        <v>46</v>
      </c>
      <c r="B8" s="54">
        <v>6084</v>
      </c>
      <c r="C8" s="54">
        <v>6012</v>
      </c>
      <c r="D8" s="54">
        <v>5991</v>
      </c>
      <c r="E8" s="54">
        <v>5858</v>
      </c>
      <c r="F8" s="54">
        <v>5828</v>
      </c>
      <c r="G8" s="54">
        <v>5783</v>
      </c>
      <c r="H8" s="54">
        <v>5730</v>
      </c>
      <c r="I8" s="54">
        <v>5707</v>
      </c>
      <c r="J8" s="54">
        <v>5566</v>
      </c>
      <c r="K8" s="54">
        <v>5411</v>
      </c>
      <c r="L8" s="54">
        <v>5474</v>
      </c>
      <c r="M8" s="54">
        <v>5490</v>
      </c>
      <c r="N8" s="115"/>
      <c r="O8"/>
      <c r="P8" s="115"/>
      <c r="Q8" s="115"/>
    </row>
    <row r="9" spans="1:17" x14ac:dyDescent="0.25">
      <c r="A9" s="2" t="s">
        <v>47</v>
      </c>
      <c r="B9" s="54">
        <v>252</v>
      </c>
      <c r="C9" s="54">
        <v>251</v>
      </c>
      <c r="D9" s="54">
        <v>232</v>
      </c>
      <c r="E9" s="54">
        <v>234</v>
      </c>
      <c r="F9" s="54">
        <v>233</v>
      </c>
      <c r="G9" s="54">
        <v>229</v>
      </c>
      <c r="H9" s="54">
        <v>233</v>
      </c>
      <c r="I9" s="54">
        <v>236</v>
      </c>
      <c r="J9" s="54">
        <v>228</v>
      </c>
      <c r="K9" s="54">
        <v>193</v>
      </c>
      <c r="L9" s="54">
        <v>187</v>
      </c>
      <c r="M9" s="54">
        <v>200</v>
      </c>
      <c r="N9" s="115"/>
      <c r="O9"/>
      <c r="P9" s="115"/>
      <c r="Q9" s="115"/>
    </row>
    <row r="10" spans="1:17" x14ac:dyDescent="0.25">
      <c r="A10" s="2" t="s">
        <v>48</v>
      </c>
      <c r="B10" s="54">
        <v>978</v>
      </c>
      <c r="C10" s="54">
        <v>1007</v>
      </c>
      <c r="D10" s="54">
        <v>996</v>
      </c>
      <c r="E10" s="54">
        <v>981</v>
      </c>
      <c r="F10" s="54">
        <v>950</v>
      </c>
      <c r="G10" s="54">
        <v>948</v>
      </c>
      <c r="H10" s="54">
        <v>945</v>
      </c>
      <c r="I10" s="54">
        <v>950</v>
      </c>
      <c r="J10" s="54">
        <v>933</v>
      </c>
      <c r="K10" s="54">
        <v>1038</v>
      </c>
      <c r="L10" s="54">
        <v>1090</v>
      </c>
      <c r="M10" s="54">
        <v>1085</v>
      </c>
      <c r="N10" s="115"/>
      <c r="O10"/>
      <c r="P10" s="115"/>
      <c r="Q10" s="115"/>
    </row>
    <row r="11" spans="1:17" x14ac:dyDescent="0.25">
      <c r="A11" s="2" t="s">
        <v>49</v>
      </c>
      <c r="B11" s="54">
        <v>466</v>
      </c>
      <c r="C11" s="54">
        <v>483</v>
      </c>
      <c r="D11" s="54">
        <v>471</v>
      </c>
      <c r="E11" s="54">
        <v>453</v>
      </c>
      <c r="F11" s="54">
        <v>403</v>
      </c>
      <c r="G11" s="54">
        <v>404</v>
      </c>
      <c r="H11" s="54">
        <v>384</v>
      </c>
      <c r="I11" s="54">
        <v>365</v>
      </c>
      <c r="J11" s="54">
        <v>337</v>
      </c>
      <c r="K11" s="54">
        <v>297</v>
      </c>
      <c r="L11" s="54">
        <v>289</v>
      </c>
      <c r="M11" s="54">
        <v>298</v>
      </c>
      <c r="N11" s="115"/>
      <c r="O11"/>
      <c r="P11" s="115"/>
      <c r="Q11" s="115"/>
    </row>
    <row r="12" spans="1:17" x14ac:dyDescent="0.25">
      <c r="N12" s="115"/>
    </row>
    <row r="13" spans="1:17" x14ac:dyDescent="0.25">
      <c r="A13" s="114" t="s">
        <v>63</v>
      </c>
    </row>
    <row r="14" spans="1:17" x14ac:dyDescent="0.25">
      <c r="A14" s="113" t="s">
        <v>50</v>
      </c>
    </row>
    <row r="17" spans="1:17" x14ac:dyDescent="0.25">
      <c r="A17" s="54"/>
      <c r="B17" s="2"/>
      <c r="C17" s="2"/>
      <c r="D17" s="2"/>
      <c r="E17" s="2"/>
      <c r="F17" s="2"/>
      <c r="G17" s="7"/>
      <c r="H17" s="57"/>
    </row>
    <row r="18" spans="1:17" ht="75" x14ac:dyDescent="0.25">
      <c r="A18" s="116" t="s">
        <v>133</v>
      </c>
      <c r="B18" s="115"/>
      <c r="C18" s="115"/>
      <c r="D18" s="115"/>
      <c r="E18" s="115"/>
      <c r="F18" s="115"/>
      <c r="G18" s="115"/>
      <c r="H18" s="115"/>
    </row>
    <row r="19" spans="1:17" x14ac:dyDescent="0.25">
      <c r="A19" s="116"/>
      <c r="B19" s="115"/>
      <c r="C19" s="115"/>
      <c r="D19" s="115"/>
      <c r="E19" s="115"/>
      <c r="F19" s="115"/>
      <c r="G19" s="115"/>
      <c r="H19" s="115"/>
    </row>
    <row r="20" spans="1:17" ht="30" x14ac:dyDescent="0.25">
      <c r="A20" s="116" t="s">
        <v>65</v>
      </c>
      <c r="B20" s="115"/>
      <c r="C20" s="115"/>
      <c r="D20" s="115"/>
      <c r="E20" s="115"/>
      <c r="F20" s="115"/>
      <c r="G20" s="115"/>
      <c r="H20" s="115"/>
    </row>
    <row r="21" spans="1:17" x14ac:dyDescent="0.25">
      <c r="A21" s="116"/>
      <c r="B21" s="115"/>
      <c r="C21" s="115"/>
      <c r="D21" s="115"/>
      <c r="E21" s="115"/>
      <c r="F21" s="115"/>
      <c r="G21" s="115"/>
      <c r="H21" s="115"/>
    </row>
    <row r="22" spans="1:17" ht="60" x14ac:dyDescent="0.25">
      <c r="A22" s="117" t="s">
        <v>66</v>
      </c>
      <c r="B22" s="117" t="s">
        <v>43</v>
      </c>
      <c r="C22" s="117" t="s">
        <v>44</v>
      </c>
      <c r="D22" s="117" t="s">
        <v>45</v>
      </c>
      <c r="E22" s="117" t="s">
        <v>46</v>
      </c>
      <c r="F22" s="117" t="s">
        <v>47</v>
      </c>
      <c r="G22" s="117" t="s">
        <v>48</v>
      </c>
      <c r="H22" s="117" t="s">
        <v>49</v>
      </c>
      <c r="K22" s="117" t="s">
        <v>43</v>
      </c>
      <c r="L22" s="117" t="s">
        <v>44</v>
      </c>
      <c r="M22" s="117" t="s">
        <v>45</v>
      </c>
      <c r="N22" s="117" t="s">
        <v>46</v>
      </c>
      <c r="O22" s="117" t="s">
        <v>47</v>
      </c>
      <c r="P22" s="117" t="s">
        <v>48</v>
      </c>
      <c r="Q22" s="117" t="s">
        <v>49</v>
      </c>
    </row>
    <row r="23" spans="1:17" x14ac:dyDescent="0.25">
      <c r="A23" s="116">
        <v>2012</v>
      </c>
      <c r="B23" s="116">
        <v>6890</v>
      </c>
      <c r="C23" s="116">
        <v>5192</v>
      </c>
      <c r="D23" s="116">
        <v>2542</v>
      </c>
      <c r="E23" s="116">
        <v>6084</v>
      </c>
      <c r="F23" s="116">
        <v>252</v>
      </c>
      <c r="G23" s="116">
        <v>978</v>
      </c>
      <c r="H23" s="116">
        <v>466</v>
      </c>
      <c r="I23" s="115"/>
    </row>
    <row r="24" spans="1:17" x14ac:dyDescent="0.25">
      <c r="A24" s="116">
        <v>2013</v>
      </c>
      <c r="B24" s="116">
        <v>6834</v>
      </c>
      <c r="C24" s="116">
        <v>5090</v>
      </c>
      <c r="D24" s="116">
        <v>2399</v>
      </c>
      <c r="E24" s="116">
        <v>6012</v>
      </c>
      <c r="F24" s="116">
        <v>251</v>
      </c>
      <c r="G24" s="116">
        <v>1007</v>
      </c>
      <c r="H24" s="116">
        <v>483</v>
      </c>
      <c r="I24" s="115"/>
      <c r="K24" s="193">
        <f t="shared" ref="K24:K33" si="0">B24/B23-1</f>
        <v>-8.1277213352685118E-3</v>
      </c>
      <c r="L24" s="193">
        <f t="shared" ref="L24:L34" si="1">C24/C23-1</f>
        <v>-1.9645608628659494E-2</v>
      </c>
      <c r="M24" s="193">
        <f t="shared" ref="M24:M34" si="2">D24/D23-1</f>
        <v>-5.6254917387883574E-2</v>
      </c>
      <c r="N24" s="193">
        <f t="shared" ref="N24:N34" si="3">E24/E23-1</f>
        <v>-1.1834319526627168E-2</v>
      </c>
      <c r="O24" s="193">
        <f t="shared" ref="O24:O34" si="4">F24/F23-1</f>
        <v>-3.9682539682539542E-3</v>
      </c>
      <c r="P24" s="193">
        <f t="shared" ref="P24:P34" si="5">G24/G23-1</f>
        <v>2.9652351738241212E-2</v>
      </c>
      <c r="Q24" s="193">
        <f t="shared" ref="Q24:Q34" si="6">H24/H23-1</f>
        <v>3.648068669527893E-2</v>
      </c>
    </row>
    <row r="25" spans="1:17" x14ac:dyDescent="0.25">
      <c r="A25" s="116">
        <v>2014</v>
      </c>
      <c r="B25" s="116">
        <v>6504</v>
      </c>
      <c r="C25" s="116">
        <v>4912</v>
      </c>
      <c r="D25" s="116">
        <v>2488</v>
      </c>
      <c r="E25" s="116">
        <v>5991</v>
      </c>
      <c r="F25" s="116">
        <v>232</v>
      </c>
      <c r="G25" s="116">
        <v>996</v>
      </c>
      <c r="H25" s="116">
        <v>471</v>
      </c>
      <c r="I25" s="115"/>
      <c r="K25" s="193">
        <f t="shared" si="0"/>
        <v>-4.8287971905179972E-2</v>
      </c>
      <c r="L25" s="193">
        <f t="shared" si="1"/>
        <v>-3.4970530451866377E-2</v>
      </c>
      <c r="M25" s="193">
        <f t="shared" si="2"/>
        <v>3.7098791162984535E-2</v>
      </c>
      <c r="N25" s="193">
        <f t="shared" si="3"/>
        <v>-3.493013972055925E-3</v>
      </c>
      <c r="O25" s="193">
        <f t="shared" si="4"/>
        <v>-7.569721115537853E-2</v>
      </c>
      <c r="P25" s="193">
        <f t="shared" si="5"/>
        <v>-1.0923535253227423E-2</v>
      </c>
      <c r="Q25" s="193">
        <f t="shared" si="6"/>
        <v>-2.4844720496894457E-2</v>
      </c>
    </row>
    <row r="26" spans="1:17" x14ac:dyDescent="0.25">
      <c r="A26" s="116">
        <v>2015</v>
      </c>
      <c r="B26" s="116">
        <v>6220</v>
      </c>
      <c r="C26" s="116">
        <v>4834</v>
      </c>
      <c r="D26" s="116">
        <v>2490</v>
      </c>
      <c r="E26" s="116">
        <v>5858</v>
      </c>
      <c r="F26" s="116">
        <v>234</v>
      </c>
      <c r="G26" s="116">
        <v>981</v>
      </c>
      <c r="H26" s="116">
        <v>453</v>
      </c>
      <c r="I26" s="115"/>
      <c r="K26" s="193">
        <f t="shared" si="0"/>
        <v>-4.3665436654366507E-2</v>
      </c>
      <c r="L26" s="193">
        <f t="shared" si="1"/>
        <v>-1.5879478827361515E-2</v>
      </c>
      <c r="M26" s="193">
        <f t="shared" si="2"/>
        <v>8.03858520900258E-4</v>
      </c>
      <c r="N26" s="193">
        <f t="shared" si="3"/>
        <v>-2.2199966616591515E-2</v>
      </c>
      <c r="O26" s="193">
        <f t="shared" si="4"/>
        <v>8.6206896551723755E-3</v>
      </c>
      <c r="P26" s="193">
        <f t="shared" si="5"/>
        <v>-1.5060240963855387E-2</v>
      </c>
      <c r="Q26" s="193">
        <f t="shared" si="6"/>
        <v>-3.8216560509554132E-2</v>
      </c>
    </row>
    <row r="27" spans="1:17" x14ac:dyDescent="0.25">
      <c r="A27" s="116">
        <v>2016</v>
      </c>
      <c r="B27" s="116">
        <v>5957</v>
      </c>
      <c r="C27" s="116">
        <v>4677</v>
      </c>
      <c r="D27" s="116">
        <v>2494</v>
      </c>
      <c r="E27" s="116">
        <v>5828</v>
      </c>
      <c r="F27" s="116">
        <v>233</v>
      </c>
      <c r="G27" s="116">
        <v>950</v>
      </c>
      <c r="H27" s="116">
        <v>403</v>
      </c>
      <c r="I27" s="115"/>
      <c r="K27" s="193">
        <f t="shared" si="0"/>
        <v>-4.2282958199356901E-2</v>
      </c>
      <c r="L27" s="193">
        <f t="shared" si="1"/>
        <v>-3.2478278858088516E-2</v>
      </c>
      <c r="M27" s="193">
        <f t="shared" si="2"/>
        <v>1.6064257028112205E-3</v>
      </c>
      <c r="N27" s="193">
        <f t="shared" si="3"/>
        <v>-5.1212017753499151E-3</v>
      </c>
      <c r="O27" s="193">
        <f t="shared" si="4"/>
        <v>-4.2735042735042583E-3</v>
      </c>
      <c r="P27" s="193">
        <f t="shared" si="5"/>
        <v>-3.1600407747196746E-2</v>
      </c>
      <c r="Q27" s="193">
        <f t="shared" si="6"/>
        <v>-0.11037527593818985</v>
      </c>
    </row>
    <row r="28" spans="1:17" x14ac:dyDescent="0.25">
      <c r="A28" s="116">
        <v>2017</v>
      </c>
      <c r="B28" s="116">
        <v>5850</v>
      </c>
      <c r="C28" s="116">
        <v>4522</v>
      </c>
      <c r="D28" s="116">
        <v>2512</v>
      </c>
      <c r="E28" s="116">
        <v>5783</v>
      </c>
      <c r="F28" s="116">
        <v>229</v>
      </c>
      <c r="G28" s="116">
        <v>948</v>
      </c>
      <c r="H28" s="116">
        <v>404</v>
      </c>
      <c r="I28" s="115"/>
      <c r="K28" s="193">
        <f t="shared" si="0"/>
        <v>-1.7962061440322308E-2</v>
      </c>
      <c r="L28" s="193">
        <f t="shared" si="1"/>
        <v>-3.3140902287791318E-2</v>
      </c>
      <c r="M28" s="193">
        <f t="shared" si="2"/>
        <v>7.2173215717723505E-3</v>
      </c>
      <c r="N28" s="193">
        <f t="shared" si="3"/>
        <v>-7.7213452299245144E-3</v>
      </c>
      <c r="O28" s="193">
        <f t="shared" si="4"/>
        <v>-1.7167381974248941E-2</v>
      </c>
      <c r="P28" s="193">
        <f t="shared" si="5"/>
        <v>-2.1052631578947212E-3</v>
      </c>
      <c r="Q28" s="193">
        <f t="shared" si="6"/>
        <v>2.4813895781636841E-3</v>
      </c>
    </row>
    <row r="29" spans="1:17" x14ac:dyDescent="0.25">
      <c r="A29" s="116">
        <v>2018</v>
      </c>
      <c r="B29" s="116">
        <v>5776</v>
      </c>
      <c r="C29" s="116">
        <v>4383</v>
      </c>
      <c r="D29" s="116">
        <v>2543</v>
      </c>
      <c r="E29" s="116">
        <v>5730</v>
      </c>
      <c r="F29" s="116">
        <v>233</v>
      </c>
      <c r="G29" s="116">
        <v>945</v>
      </c>
      <c r="H29" s="116">
        <v>384</v>
      </c>
      <c r="I29" s="115"/>
      <c r="K29" s="193">
        <f t="shared" si="0"/>
        <v>-1.2649572649572671E-2</v>
      </c>
      <c r="L29" s="193">
        <f t="shared" si="1"/>
        <v>-3.0738611233967261E-2</v>
      </c>
      <c r="M29" s="193">
        <f t="shared" si="2"/>
        <v>1.2340764331210119E-2</v>
      </c>
      <c r="N29" s="193">
        <f t="shared" si="3"/>
        <v>-9.1647933598478781E-3</v>
      </c>
      <c r="O29" s="193">
        <f t="shared" si="4"/>
        <v>1.7467248908296984E-2</v>
      </c>
      <c r="P29" s="193">
        <f t="shared" si="5"/>
        <v>-3.1645569620253333E-3</v>
      </c>
      <c r="Q29" s="193">
        <f t="shared" si="6"/>
        <v>-4.9504950495049549E-2</v>
      </c>
    </row>
    <row r="30" spans="1:17" x14ac:dyDescent="0.25">
      <c r="A30" s="116">
        <v>2019</v>
      </c>
      <c r="B30" s="116">
        <v>5520</v>
      </c>
      <c r="C30" s="116">
        <v>4332</v>
      </c>
      <c r="D30" s="116">
        <v>2592</v>
      </c>
      <c r="E30" s="116">
        <v>5707</v>
      </c>
      <c r="F30" s="116">
        <v>236</v>
      </c>
      <c r="G30" s="116">
        <v>950</v>
      </c>
      <c r="H30" s="116">
        <v>365</v>
      </c>
      <c r="I30" s="115"/>
      <c r="K30" s="193">
        <f t="shared" si="0"/>
        <v>-4.4321329639889218E-2</v>
      </c>
      <c r="L30" s="193">
        <f t="shared" si="1"/>
        <v>-1.1635865845311399E-2</v>
      </c>
      <c r="M30" s="193">
        <f t="shared" si="2"/>
        <v>1.9268580416830439E-2</v>
      </c>
      <c r="N30" s="193">
        <f t="shared" si="3"/>
        <v>-4.0139616055846483E-3</v>
      </c>
      <c r="O30" s="193">
        <f t="shared" si="4"/>
        <v>1.2875536480686733E-2</v>
      </c>
      <c r="P30" s="193">
        <f t="shared" si="5"/>
        <v>5.2910052910053462E-3</v>
      </c>
      <c r="Q30" s="193">
        <f t="shared" si="6"/>
        <v>-4.947916666666663E-2</v>
      </c>
    </row>
    <row r="31" spans="1:17" x14ac:dyDescent="0.25">
      <c r="A31" s="116">
        <v>2020</v>
      </c>
      <c r="B31" s="116">
        <v>5070</v>
      </c>
      <c r="C31" s="116">
        <v>4169</v>
      </c>
      <c r="D31" s="116">
        <v>2606</v>
      </c>
      <c r="E31" s="116">
        <v>5566</v>
      </c>
      <c r="F31" s="116">
        <v>228</v>
      </c>
      <c r="G31" s="116">
        <v>933</v>
      </c>
      <c r="H31" s="116">
        <v>337</v>
      </c>
      <c r="I31" s="115"/>
      <c r="K31" s="193">
        <f t="shared" si="0"/>
        <v>-8.1521739130434812E-2</v>
      </c>
      <c r="L31" s="193">
        <f t="shared" si="1"/>
        <v>-3.7626962142197629E-2</v>
      </c>
      <c r="M31" s="193">
        <f t="shared" si="2"/>
        <v>5.4012345679013141E-3</v>
      </c>
      <c r="N31" s="193">
        <f t="shared" si="3"/>
        <v>-2.4706500788505337E-2</v>
      </c>
      <c r="O31" s="193">
        <f t="shared" si="4"/>
        <v>-3.3898305084745783E-2</v>
      </c>
      <c r="P31" s="193">
        <f t="shared" si="5"/>
        <v>-1.7894736842105297E-2</v>
      </c>
      <c r="Q31" s="193">
        <f t="shared" si="6"/>
        <v>-7.6712328767123306E-2</v>
      </c>
    </row>
    <row r="32" spans="1:17" x14ac:dyDescent="0.25">
      <c r="A32" s="116">
        <v>2021</v>
      </c>
      <c r="B32" s="116">
        <v>5077</v>
      </c>
      <c r="C32" s="116">
        <v>4321</v>
      </c>
      <c r="D32" s="116">
        <v>2847</v>
      </c>
      <c r="E32" s="116">
        <v>5411</v>
      </c>
      <c r="F32" s="116">
        <v>193</v>
      </c>
      <c r="G32" s="116">
        <v>1038</v>
      </c>
      <c r="H32" s="116">
        <v>297</v>
      </c>
      <c r="I32" s="115"/>
      <c r="K32" s="193">
        <f t="shared" si="0"/>
        <v>1.3806706114398715E-3</v>
      </c>
      <c r="L32" s="193">
        <f t="shared" si="1"/>
        <v>3.6459582633725063E-2</v>
      </c>
      <c r="M32" s="193">
        <f t="shared" si="2"/>
        <v>9.2478894858019967E-2</v>
      </c>
      <c r="N32" s="193">
        <f t="shared" si="3"/>
        <v>-2.7847646424721484E-2</v>
      </c>
      <c r="O32" s="193">
        <f t="shared" si="4"/>
        <v>-0.15350877192982459</v>
      </c>
      <c r="P32" s="193">
        <f t="shared" si="5"/>
        <v>0.112540192926045</v>
      </c>
      <c r="Q32" s="193">
        <f t="shared" si="6"/>
        <v>-0.11869436201780414</v>
      </c>
    </row>
    <row r="33" spans="1:26" s="115" customFormat="1" x14ac:dyDescent="0.25">
      <c r="A33" s="116">
        <v>2022</v>
      </c>
      <c r="B33" s="116">
        <v>4871</v>
      </c>
      <c r="C33" s="116">
        <v>4248</v>
      </c>
      <c r="D33" s="116">
        <v>2837</v>
      </c>
      <c r="E33" s="116">
        <v>5474</v>
      </c>
      <c r="F33" s="116">
        <v>187</v>
      </c>
      <c r="G33" s="116">
        <v>1090</v>
      </c>
      <c r="H33" s="116">
        <v>289</v>
      </c>
      <c r="K33" s="193">
        <f t="shared" si="0"/>
        <v>-4.0575142800866604E-2</v>
      </c>
      <c r="L33" s="193">
        <f t="shared" si="1"/>
        <v>-1.689423744503582E-2</v>
      </c>
      <c r="M33" s="193">
        <f t="shared" si="2"/>
        <v>-3.5124692658938805E-3</v>
      </c>
      <c r="N33" s="193">
        <f t="shared" si="3"/>
        <v>1.1642949547218562E-2</v>
      </c>
      <c r="O33" s="193">
        <f t="shared" si="4"/>
        <v>-3.1088082901554404E-2</v>
      </c>
      <c r="P33" s="193">
        <f t="shared" si="5"/>
        <v>5.0096339113680166E-2</v>
      </c>
      <c r="Q33" s="193">
        <f t="shared" si="6"/>
        <v>-2.6936026936026924E-2</v>
      </c>
    </row>
    <row r="34" spans="1:26" x14ac:dyDescent="0.25">
      <c r="A34" s="116">
        <v>2023</v>
      </c>
      <c r="B34" s="116">
        <v>5019</v>
      </c>
      <c r="C34" s="116">
        <v>4237</v>
      </c>
      <c r="D34" s="116">
        <v>2898</v>
      </c>
      <c r="E34" s="116">
        <v>5490</v>
      </c>
      <c r="F34" s="116">
        <v>200</v>
      </c>
      <c r="G34" s="116">
        <v>1085</v>
      </c>
      <c r="H34" s="116">
        <v>298</v>
      </c>
      <c r="K34" s="193">
        <f>B34/B33-1</f>
        <v>3.0383904742352641E-2</v>
      </c>
      <c r="L34" s="193">
        <f t="shared" si="1"/>
        <v>-2.5894538606403561E-3</v>
      </c>
      <c r="M34" s="193">
        <f t="shared" si="2"/>
        <v>2.1501586182587129E-2</v>
      </c>
      <c r="N34" s="193">
        <f t="shared" si="3"/>
        <v>2.9229082937523021E-3</v>
      </c>
      <c r="O34" s="193">
        <f t="shared" si="4"/>
        <v>6.9518716577540163E-2</v>
      </c>
      <c r="P34" s="193">
        <f t="shared" si="5"/>
        <v>-4.5871559633027248E-3</v>
      </c>
      <c r="Q34" s="193">
        <f t="shared" si="6"/>
        <v>3.114186851211076E-2</v>
      </c>
      <c r="R34" s="54"/>
      <c r="S34" s="54"/>
      <c r="T34" s="54"/>
      <c r="U34" s="54"/>
      <c r="V34" s="54"/>
      <c r="W34" s="54"/>
      <c r="X34" s="54"/>
      <c r="Y34" s="54"/>
      <c r="Z34" s="54"/>
    </row>
    <row r="35" spans="1:26" x14ac:dyDescent="0.25">
      <c r="A35" s="116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60" x14ac:dyDescent="0.25">
      <c r="A36" s="116" t="s">
        <v>67</v>
      </c>
      <c r="G36" s="193">
        <f>G34/G31-1</f>
        <v>0.16291532690246524</v>
      </c>
      <c r="K36" s="193">
        <f>B34/B24-1</f>
        <v>-0.2655838454784899</v>
      </c>
      <c r="L36" s="193">
        <f t="shared" ref="L36:Q36" si="7">C34/C24-1</f>
        <v>-0.16758349705304521</v>
      </c>
      <c r="M36" s="193">
        <f t="shared" si="7"/>
        <v>0.20800333472280119</v>
      </c>
      <c r="N36" s="193">
        <f t="shared" si="7"/>
        <v>-8.6826347305389184E-2</v>
      </c>
      <c r="O36" s="193">
        <f t="shared" si="7"/>
        <v>-0.20318725099601598</v>
      </c>
      <c r="P36" s="193">
        <f t="shared" si="7"/>
        <v>7.7457795431976173E-2</v>
      </c>
      <c r="Q36" s="193">
        <f t="shared" si="7"/>
        <v>-0.38302277432712217</v>
      </c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90" x14ac:dyDescent="0.25">
      <c r="A37" s="116" t="s">
        <v>68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x14ac:dyDescent="0.25">
      <c r="B38" s="193">
        <f t="shared" ref="B38:H38" si="8">B34/$J38</f>
        <v>0.26103916367608049</v>
      </c>
      <c r="C38" s="193">
        <f t="shared" si="8"/>
        <v>0.22036719196962604</v>
      </c>
      <c r="D38" s="193">
        <f t="shared" si="8"/>
        <v>0.15072554220627243</v>
      </c>
      <c r="E38" s="193">
        <f t="shared" si="8"/>
        <v>0.28553596504914963</v>
      </c>
      <c r="F38" s="193">
        <f t="shared" si="8"/>
        <v>1.0402038799604723E-2</v>
      </c>
      <c r="G38" s="193">
        <f t="shared" si="8"/>
        <v>5.6431060487855622E-2</v>
      </c>
      <c r="H38" s="193">
        <f t="shared" si="8"/>
        <v>1.5499037811411036E-2</v>
      </c>
      <c r="J38">
        <f>SUM(B34:H34)</f>
        <v>19227</v>
      </c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x14ac:dyDescent="0.25"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x14ac:dyDescent="0.25"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x14ac:dyDescent="0.25"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6" spans="1:26" x14ac:dyDescent="0.25">
      <c r="I46" s="54"/>
      <c r="J46" s="54"/>
      <c r="K46" s="54"/>
    </row>
    <row r="47" spans="1:26" x14ac:dyDescent="0.25">
      <c r="I47" s="54"/>
      <c r="J47" s="54"/>
      <c r="K47" s="54"/>
    </row>
    <row r="48" spans="1:26" x14ac:dyDescent="0.25">
      <c r="I48" s="54"/>
      <c r="J48" s="54"/>
      <c r="K48" s="54"/>
    </row>
    <row r="49" spans="9:11" x14ac:dyDescent="0.25">
      <c r="I49" s="54"/>
      <c r="J49" s="54"/>
      <c r="K49" s="54"/>
    </row>
  </sheetData>
  <hyperlinks>
    <hyperlink ref="A14" r:id="rId1" location="line/alljournalists/journalistNumber/pressSubSectors/none/2000/2022/none" xr:uid="{3BA71F4C-3E0F-4C80-AE7D-6D0AB93DCFD3}"/>
  </hyperlinks>
  <pageMargins left="0.7" right="0.7" top="0.75" bottom="0.75" header="0.3" footer="0.3"/>
  <pageSetup paperSize="9" orientation="portrait" r:id="rId2"/>
  <headerFooter>
    <oddFooter>&amp;C&amp;1#&amp;"Calibri"&amp;12&amp;K008000C1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95"/>
  <sheetViews>
    <sheetView zoomScale="175" zoomScaleNormal="1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86" sqref="G86"/>
    </sheetView>
  </sheetViews>
  <sheetFormatPr baseColWidth="10" defaultColWidth="11.42578125" defaultRowHeight="11.25" x14ac:dyDescent="0.2"/>
  <cols>
    <col min="1" max="16384" width="11.42578125" style="35"/>
  </cols>
  <sheetData>
    <row r="1" spans="1:6" x14ac:dyDescent="0.2">
      <c r="A1" s="22" t="s">
        <v>69</v>
      </c>
    </row>
    <row r="2" spans="1:6" x14ac:dyDescent="0.2">
      <c r="A2" s="36" t="s">
        <v>1</v>
      </c>
    </row>
    <row r="4" spans="1:6" ht="33.75" x14ac:dyDescent="0.2">
      <c r="A4" s="41"/>
      <c r="B4" s="49" t="s">
        <v>14</v>
      </c>
      <c r="C4" s="50" t="s">
        <v>5</v>
      </c>
      <c r="D4" s="50" t="s">
        <v>6</v>
      </c>
      <c r="E4" s="50" t="s">
        <v>7</v>
      </c>
      <c r="F4" s="38"/>
    </row>
    <row r="5" spans="1:6" x14ac:dyDescent="0.2">
      <c r="A5" s="42">
        <v>1945</v>
      </c>
      <c r="B5" s="43">
        <v>179</v>
      </c>
      <c r="C5" s="44">
        <v>26</v>
      </c>
      <c r="D5" s="44">
        <v>153</v>
      </c>
      <c r="E5" s="45" t="s">
        <v>8</v>
      </c>
      <c r="F5" s="38"/>
    </row>
    <row r="6" spans="1:6" x14ac:dyDescent="0.2">
      <c r="A6" s="42">
        <v>1946</v>
      </c>
      <c r="B6" s="43">
        <v>203</v>
      </c>
      <c r="C6" s="44">
        <v>28</v>
      </c>
      <c r="D6" s="44">
        <v>175</v>
      </c>
      <c r="E6" s="45" t="s">
        <v>8</v>
      </c>
      <c r="F6" s="38"/>
    </row>
    <row r="7" spans="1:6" x14ac:dyDescent="0.2">
      <c r="A7" s="42">
        <v>1947</v>
      </c>
      <c r="B7" s="43">
        <v>180</v>
      </c>
      <c r="C7" s="44">
        <v>19</v>
      </c>
      <c r="D7" s="44">
        <v>161</v>
      </c>
      <c r="E7" s="45" t="s">
        <v>8</v>
      </c>
      <c r="F7" s="38"/>
    </row>
    <row r="8" spans="1:6" x14ac:dyDescent="0.2">
      <c r="A8" s="42">
        <v>1948</v>
      </c>
      <c r="B8" s="43">
        <v>160</v>
      </c>
      <c r="C8" s="44">
        <v>18</v>
      </c>
      <c r="D8" s="44">
        <v>142</v>
      </c>
      <c r="E8" s="45" t="s">
        <v>8</v>
      </c>
      <c r="F8" s="38"/>
    </row>
    <row r="9" spans="1:6" x14ac:dyDescent="0.2">
      <c r="A9" s="42">
        <v>1949</v>
      </c>
      <c r="B9" s="43">
        <v>155</v>
      </c>
      <c r="C9" s="44">
        <v>16</v>
      </c>
      <c r="D9" s="44">
        <v>139</v>
      </c>
      <c r="E9" s="45" t="s">
        <v>8</v>
      </c>
      <c r="F9" s="38"/>
    </row>
    <row r="10" spans="1:6" x14ac:dyDescent="0.2">
      <c r="A10" s="42">
        <v>1950</v>
      </c>
      <c r="B10" s="43">
        <v>142</v>
      </c>
      <c r="C10" s="44">
        <v>16</v>
      </c>
      <c r="D10" s="44">
        <v>126</v>
      </c>
      <c r="E10" s="45" t="s">
        <v>8</v>
      </c>
      <c r="F10" s="38"/>
    </row>
    <row r="11" spans="1:6" x14ac:dyDescent="0.2">
      <c r="A11" s="42">
        <v>1951</v>
      </c>
      <c r="B11" s="43">
        <v>137</v>
      </c>
      <c r="C11" s="44">
        <v>15</v>
      </c>
      <c r="D11" s="44">
        <v>122</v>
      </c>
      <c r="E11" s="45" t="s">
        <v>8</v>
      </c>
      <c r="F11" s="38"/>
    </row>
    <row r="12" spans="1:6" x14ac:dyDescent="0.2">
      <c r="A12" s="42">
        <v>1952</v>
      </c>
      <c r="B12" s="43">
        <v>131</v>
      </c>
      <c r="C12" s="44">
        <v>14</v>
      </c>
      <c r="D12" s="44">
        <v>117</v>
      </c>
      <c r="E12" s="45" t="s">
        <v>8</v>
      </c>
      <c r="F12" s="38"/>
    </row>
    <row r="13" spans="1:6" x14ac:dyDescent="0.2">
      <c r="A13" s="42">
        <v>1953</v>
      </c>
      <c r="B13" s="43">
        <v>128</v>
      </c>
      <c r="C13" s="44">
        <v>12</v>
      </c>
      <c r="D13" s="44">
        <v>116</v>
      </c>
      <c r="E13" s="45" t="s">
        <v>8</v>
      </c>
      <c r="F13" s="38"/>
    </row>
    <row r="14" spans="1:6" x14ac:dyDescent="0.2">
      <c r="A14" s="42">
        <v>1954</v>
      </c>
      <c r="B14" s="43">
        <v>128</v>
      </c>
      <c r="C14" s="44">
        <v>12</v>
      </c>
      <c r="D14" s="44">
        <v>116</v>
      </c>
      <c r="E14" s="45" t="s">
        <v>8</v>
      </c>
      <c r="F14" s="38"/>
    </row>
    <row r="15" spans="1:6" x14ac:dyDescent="0.2">
      <c r="A15" s="42">
        <v>1955</v>
      </c>
      <c r="B15" s="43">
        <v>129</v>
      </c>
      <c r="C15" s="44">
        <v>13</v>
      </c>
      <c r="D15" s="44">
        <v>116</v>
      </c>
      <c r="E15" s="45" t="s">
        <v>8</v>
      </c>
      <c r="F15" s="38"/>
    </row>
    <row r="16" spans="1:6" x14ac:dyDescent="0.2">
      <c r="A16" s="42">
        <v>1956</v>
      </c>
      <c r="B16" s="43">
        <v>125</v>
      </c>
      <c r="C16" s="44">
        <v>14</v>
      </c>
      <c r="D16" s="44">
        <v>111</v>
      </c>
      <c r="E16" s="45" t="s">
        <v>8</v>
      </c>
      <c r="F16" s="38"/>
    </row>
    <row r="17" spans="1:6" x14ac:dyDescent="0.2">
      <c r="A17" s="42">
        <v>1957</v>
      </c>
      <c r="B17" s="43">
        <v>123</v>
      </c>
      <c r="C17" s="44">
        <v>13</v>
      </c>
      <c r="D17" s="44">
        <v>110</v>
      </c>
      <c r="E17" s="45" t="s">
        <v>8</v>
      </c>
      <c r="F17" s="38"/>
    </row>
    <row r="18" spans="1:6" x14ac:dyDescent="0.2">
      <c r="A18" s="42">
        <v>1958</v>
      </c>
      <c r="B18" s="43">
        <v>123</v>
      </c>
      <c r="C18" s="44">
        <v>13</v>
      </c>
      <c r="D18" s="44">
        <v>110</v>
      </c>
      <c r="E18" s="45" t="s">
        <v>8</v>
      </c>
      <c r="F18" s="38"/>
    </row>
    <row r="19" spans="1:6" x14ac:dyDescent="0.2">
      <c r="A19" s="42">
        <v>1959</v>
      </c>
      <c r="B19" s="43">
        <v>116</v>
      </c>
      <c r="C19" s="44">
        <v>13</v>
      </c>
      <c r="D19" s="44">
        <v>103</v>
      </c>
      <c r="E19" s="45" t="s">
        <v>8</v>
      </c>
      <c r="F19" s="38"/>
    </row>
    <row r="20" spans="1:6" x14ac:dyDescent="0.2">
      <c r="A20" s="42">
        <v>1960</v>
      </c>
      <c r="B20" s="43">
        <v>111</v>
      </c>
      <c r="C20" s="44">
        <v>13</v>
      </c>
      <c r="D20" s="44">
        <v>98</v>
      </c>
      <c r="E20" s="45" t="s">
        <v>8</v>
      </c>
      <c r="F20" s="38"/>
    </row>
    <row r="21" spans="1:6" x14ac:dyDescent="0.2">
      <c r="A21" s="42">
        <v>1961</v>
      </c>
      <c r="B21" s="43">
        <v>109</v>
      </c>
      <c r="C21" s="44">
        <v>13</v>
      </c>
      <c r="D21" s="44">
        <v>96</v>
      </c>
      <c r="E21" s="45" t="s">
        <v>8</v>
      </c>
      <c r="F21" s="38"/>
    </row>
    <row r="22" spans="1:6" x14ac:dyDescent="0.2">
      <c r="A22" s="42">
        <v>1962</v>
      </c>
      <c r="B22" s="43">
        <v>109</v>
      </c>
      <c r="C22" s="44">
        <v>13</v>
      </c>
      <c r="D22" s="44">
        <v>96</v>
      </c>
      <c r="E22" s="45" t="s">
        <v>8</v>
      </c>
      <c r="F22" s="38"/>
    </row>
    <row r="23" spans="1:6" x14ac:dyDescent="0.2">
      <c r="A23" s="42">
        <v>1963</v>
      </c>
      <c r="B23" s="43">
        <v>108</v>
      </c>
      <c r="C23" s="44">
        <v>14</v>
      </c>
      <c r="D23" s="44">
        <v>94</v>
      </c>
      <c r="E23" s="45" t="s">
        <v>8</v>
      </c>
      <c r="F23" s="38"/>
    </row>
    <row r="24" spans="1:6" x14ac:dyDescent="0.2">
      <c r="A24" s="42">
        <v>1964</v>
      </c>
      <c r="B24" s="43">
        <v>107</v>
      </c>
      <c r="C24" s="44">
        <v>14</v>
      </c>
      <c r="D24" s="44">
        <v>93</v>
      </c>
      <c r="E24" s="45" t="s">
        <v>8</v>
      </c>
      <c r="F24" s="38"/>
    </row>
    <row r="25" spans="1:6" x14ac:dyDescent="0.2">
      <c r="A25" s="42">
        <v>1965</v>
      </c>
      <c r="B25" s="43">
        <v>105</v>
      </c>
      <c r="C25" s="44">
        <v>13</v>
      </c>
      <c r="D25" s="44">
        <v>92</v>
      </c>
      <c r="E25" s="45" t="s">
        <v>8</v>
      </c>
      <c r="F25" s="38"/>
    </row>
    <row r="26" spans="1:6" x14ac:dyDescent="0.2">
      <c r="A26" s="42">
        <v>1966</v>
      </c>
      <c r="B26" s="43">
        <v>105</v>
      </c>
      <c r="C26" s="44">
        <v>14</v>
      </c>
      <c r="D26" s="44">
        <v>91</v>
      </c>
      <c r="E26" s="45" t="s">
        <v>8</v>
      </c>
      <c r="F26" s="38"/>
    </row>
    <row r="27" spans="1:6" x14ac:dyDescent="0.2">
      <c r="A27" s="42">
        <v>1967</v>
      </c>
      <c r="B27" s="43">
        <v>98</v>
      </c>
      <c r="C27" s="44">
        <v>12</v>
      </c>
      <c r="D27" s="44">
        <v>86</v>
      </c>
      <c r="E27" s="45" t="s">
        <v>8</v>
      </c>
      <c r="F27" s="38"/>
    </row>
    <row r="28" spans="1:6" x14ac:dyDescent="0.2">
      <c r="A28" s="42">
        <v>1968</v>
      </c>
      <c r="B28" s="43">
        <v>98</v>
      </c>
      <c r="C28" s="44">
        <v>13</v>
      </c>
      <c r="D28" s="44">
        <v>85</v>
      </c>
      <c r="E28" s="45" t="s">
        <v>8</v>
      </c>
      <c r="F28" s="38"/>
    </row>
    <row r="29" spans="1:6" x14ac:dyDescent="0.2">
      <c r="A29" s="42">
        <v>1969</v>
      </c>
      <c r="B29" s="43">
        <v>94</v>
      </c>
      <c r="C29" s="44">
        <v>13</v>
      </c>
      <c r="D29" s="44">
        <v>81</v>
      </c>
      <c r="E29" s="45" t="s">
        <v>8</v>
      </c>
      <c r="F29" s="38"/>
    </row>
    <row r="30" spans="1:6" x14ac:dyDescent="0.2">
      <c r="A30" s="42">
        <v>1970</v>
      </c>
      <c r="B30" s="43">
        <v>94</v>
      </c>
      <c r="C30" s="44">
        <v>13</v>
      </c>
      <c r="D30" s="44">
        <v>81</v>
      </c>
      <c r="E30" s="45" t="s">
        <v>8</v>
      </c>
      <c r="F30" s="38"/>
    </row>
    <row r="31" spans="1:6" x14ac:dyDescent="0.2">
      <c r="A31" s="42">
        <v>1971</v>
      </c>
      <c r="B31" s="43">
        <v>93</v>
      </c>
      <c r="C31" s="44">
        <v>12</v>
      </c>
      <c r="D31" s="44">
        <v>81</v>
      </c>
      <c r="E31" s="45" t="s">
        <v>8</v>
      </c>
      <c r="F31" s="38"/>
    </row>
    <row r="32" spans="1:6" x14ac:dyDescent="0.2">
      <c r="A32" s="42">
        <v>1972</v>
      </c>
      <c r="B32" s="43">
        <v>89</v>
      </c>
      <c r="C32" s="44">
        <v>11</v>
      </c>
      <c r="D32" s="44">
        <v>78</v>
      </c>
      <c r="E32" s="45" t="s">
        <v>8</v>
      </c>
      <c r="F32" s="38"/>
    </row>
    <row r="33" spans="1:6" x14ac:dyDescent="0.2">
      <c r="A33" s="42">
        <v>1973</v>
      </c>
      <c r="B33" s="43">
        <v>87</v>
      </c>
      <c r="C33" s="44">
        <v>12</v>
      </c>
      <c r="D33" s="44">
        <v>75</v>
      </c>
      <c r="E33" s="45" t="s">
        <v>8</v>
      </c>
      <c r="F33" s="38"/>
    </row>
    <row r="34" spans="1:6" x14ac:dyDescent="0.2">
      <c r="A34" s="42">
        <v>1974</v>
      </c>
      <c r="B34" s="43">
        <v>86</v>
      </c>
      <c r="C34" s="44">
        <v>13</v>
      </c>
      <c r="D34" s="44">
        <v>73</v>
      </c>
      <c r="E34" s="45" t="s">
        <v>8</v>
      </c>
      <c r="F34" s="38"/>
    </row>
    <row r="35" spans="1:6" x14ac:dyDescent="0.2">
      <c r="A35" s="42">
        <v>1975</v>
      </c>
      <c r="B35" s="43">
        <v>83</v>
      </c>
      <c r="C35" s="44">
        <v>12</v>
      </c>
      <c r="D35" s="44">
        <v>71</v>
      </c>
      <c r="E35" s="45" t="s">
        <v>8</v>
      </c>
      <c r="F35" s="38"/>
    </row>
    <row r="36" spans="1:6" x14ac:dyDescent="0.2">
      <c r="A36" s="42">
        <v>1976</v>
      </c>
      <c r="B36" s="43">
        <v>84</v>
      </c>
      <c r="C36" s="44">
        <v>13</v>
      </c>
      <c r="D36" s="44">
        <v>71</v>
      </c>
      <c r="E36" s="45" t="s">
        <v>8</v>
      </c>
      <c r="F36" s="38"/>
    </row>
    <row r="37" spans="1:6" x14ac:dyDescent="0.2">
      <c r="A37" s="42">
        <v>1977</v>
      </c>
      <c r="B37" s="43">
        <v>87</v>
      </c>
      <c r="C37" s="44">
        <v>15</v>
      </c>
      <c r="D37" s="44">
        <v>72</v>
      </c>
      <c r="E37" s="45" t="s">
        <v>8</v>
      </c>
      <c r="F37" s="38"/>
    </row>
    <row r="38" spans="1:6" x14ac:dyDescent="0.2">
      <c r="A38" s="42">
        <v>1978</v>
      </c>
      <c r="B38" s="43">
        <v>87</v>
      </c>
      <c r="C38" s="44">
        <v>15</v>
      </c>
      <c r="D38" s="44">
        <v>72</v>
      </c>
      <c r="E38" s="45" t="s">
        <v>8</v>
      </c>
      <c r="F38" s="38"/>
    </row>
    <row r="39" spans="1:6" x14ac:dyDescent="0.2">
      <c r="A39" s="42">
        <v>1979</v>
      </c>
      <c r="B39" s="43">
        <v>85</v>
      </c>
      <c r="C39" s="44">
        <v>13</v>
      </c>
      <c r="D39" s="44">
        <v>72</v>
      </c>
      <c r="E39" s="45" t="s">
        <v>8</v>
      </c>
      <c r="F39" s="38"/>
    </row>
    <row r="40" spans="1:6" x14ac:dyDescent="0.2">
      <c r="A40" s="42">
        <v>1980</v>
      </c>
      <c r="B40" s="43">
        <v>85</v>
      </c>
      <c r="C40" s="44">
        <v>12</v>
      </c>
      <c r="D40" s="44">
        <v>73</v>
      </c>
      <c r="E40" s="45" t="s">
        <v>8</v>
      </c>
      <c r="F40" s="38"/>
    </row>
    <row r="41" spans="1:6" x14ac:dyDescent="0.2">
      <c r="A41" s="42">
        <v>1981</v>
      </c>
      <c r="B41" s="43">
        <v>85</v>
      </c>
      <c r="C41" s="44">
        <v>12</v>
      </c>
      <c r="D41" s="44">
        <v>73</v>
      </c>
      <c r="E41" s="45" t="s">
        <v>8</v>
      </c>
      <c r="F41" s="38"/>
    </row>
    <row r="42" spans="1:6" x14ac:dyDescent="0.2">
      <c r="A42" s="42">
        <v>1982</v>
      </c>
      <c r="B42" s="43">
        <v>87</v>
      </c>
      <c r="C42" s="44">
        <v>13</v>
      </c>
      <c r="D42" s="44">
        <v>74</v>
      </c>
      <c r="E42" s="45" t="s">
        <v>8</v>
      </c>
      <c r="F42" s="38"/>
    </row>
    <row r="43" spans="1:6" x14ac:dyDescent="0.2">
      <c r="A43" s="42">
        <v>1983</v>
      </c>
      <c r="B43" s="43">
        <v>87</v>
      </c>
      <c r="C43" s="44">
        <v>13</v>
      </c>
      <c r="D43" s="44">
        <v>74</v>
      </c>
      <c r="E43" s="45" t="s">
        <v>8</v>
      </c>
      <c r="F43" s="38"/>
    </row>
    <row r="44" spans="1:6" x14ac:dyDescent="0.2">
      <c r="A44" s="42">
        <v>1984</v>
      </c>
      <c r="B44" s="43">
        <v>83</v>
      </c>
      <c r="C44" s="44">
        <v>13</v>
      </c>
      <c r="D44" s="44">
        <v>70</v>
      </c>
      <c r="E44" s="45" t="s">
        <v>8</v>
      </c>
      <c r="F44" s="38"/>
    </row>
    <row r="45" spans="1:6" x14ac:dyDescent="0.2">
      <c r="A45" s="42">
        <v>1985</v>
      </c>
      <c r="B45" s="43">
        <v>82</v>
      </c>
      <c r="C45" s="44">
        <v>12</v>
      </c>
      <c r="D45" s="44">
        <v>70</v>
      </c>
      <c r="E45" s="45" t="s">
        <v>8</v>
      </c>
      <c r="F45" s="38"/>
    </row>
    <row r="46" spans="1:6" x14ac:dyDescent="0.2">
      <c r="A46" s="42">
        <v>1986</v>
      </c>
      <c r="B46" s="43">
        <v>79</v>
      </c>
      <c r="C46" s="44">
        <v>12</v>
      </c>
      <c r="D46" s="44">
        <v>67</v>
      </c>
      <c r="E46" s="45" t="s">
        <v>8</v>
      </c>
      <c r="F46" s="38"/>
    </row>
    <row r="47" spans="1:6" x14ac:dyDescent="0.2">
      <c r="A47" s="42">
        <v>1987</v>
      </c>
      <c r="B47" s="43">
        <v>79</v>
      </c>
      <c r="C47" s="44">
        <v>12</v>
      </c>
      <c r="D47" s="44">
        <v>67</v>
      </c>
      <c r="E47" s="45" t="s">
        <v>8</v>
      </c>
      <c r="F47" s="38"/>
    </row>
    <row r="48" spans="1:6" x14ac:dyDescent="0.2">
      <c r="A48" s="42">
        <v>1988</v>
      </c>
      <c r="B48" s="43">
        <v>76</v>
      </c>
      <c r="C48" s="44">
        <v>11</v>
      </c>
      <c r="D48" s="44">
        <v>65</v>
      </c>
      <c r="E48" s="45" t="s">
        <v>8</v>
      </c>
      <c r="F48" s="38"/>
    </row>
    <row r="49" spans="1:6" x14ac:dyDescent="0.2">
      <c r="A49" s="42">
        <v>1989</v>
      </c>
      <c r="B49" s="43">
        <v>75</v>
      </c>
      <c r="C49" s="44">
        <v>11</v>
      </c>
      <c r="D49" s="44">
        <v>64</v>
      </c>
      <c r="E49" s="45" t="s">
        <v>8</v>
      </c>
      <c r="F49" s="38"/>
    </row>
    <row r="50" spans="1:6" x14ac:dyDescent="0.2">
      <c r="A50" s="42">
        <v>1990</v>
      </c>
      <c r="B50" s="43">
        <v>73</v>
      </c>
      <c r="C50" s="44">
        <v>11</v>
      </c>
      <c r="D50" s="44">
        <v>62</v>
      </c>
      <c r="E50" s="45" t="s">
        <v>8</v>
      </c>
      <c r="F50" s="38"/>
    </row>
    <row r="51" spans="1:6" x14ac:dyDescent="0.2">
      <c r="A51" s="42">
        <v>1991</v>
      </c>
      <c r="B51" s="43">
        <v>73</v>
      </c>
      <c r="C51" s="44">
        <v>11</v>
      </c>
      <c r="D51" s="44">
        <v>62</v>
      </c>
      <c r="E51" s="45" t="s">
        <v>8</v>
      </c>
      <c r="F51" s="38"/>
    </row>
    <row r="52" spans="1:6" x14ac:dyDescent="0.2">
      <c r="A52" s="42">
        <v>1992</v>
      </c>
      <c r="B52" s="43">
        <v>73</v>
      </c>
      <c r="C52" s="44">
        <v>11</v>
      </c>
      <c r="D52" s="44">
        <v>62</v>
      </c>
      <c r="E52" s="45" t="s">
        <v>8</v>
      </c>
      <c r="F52" s="38"/>
    </row>
    <row r="53" spans="1:6" x14ac:dyDescent="0.2">
      <c r="A53" s="42">
        <v>1993</v>
      </c>
      <c r="B53" s="43">
        <v>70</v>
      </c>
      <c r="C53" s="44">
        <v>12</v>
      </c>
      <c r="D53" s="44">
        <v>58</v>
      </c>
      <c r="E53" s="45" t="s">
        <v>8</v>
      </c>
      <c r="F53" s="38"/>
    </row>
    <row r="54" spans="1:6" x14ac:dyDescent="0.2">
      <c r="A54" s="42">
        <v>1994</v>
      </c>
      <c r="B54" s="43">
        <v>70</v>
      </c>
      <c r="C54" s="44">
        <v>12</v>
      </c>
      <c r="D54" s="44">
        <v>58</v>
      </c>
      <c r="E54" s="45" t="s">
        <v>8</v>
      </c>
      <c r="F54" s="38"/>
    </row>
    <row r="55" spans="1:6" x14ac:dyDescent="0.2">
      <c r="A55" s="42">
        <v>1995</v>
      </c>
      <c r="B55" s="43">
        <v>70</v>
      </c>
      <c r="C55" s="44">
        <v>12</v>
      </c>
      <c r="D55" s="44">
        <v>58</v>
      </c>
      <c r="E55" s="45" t="s">
        <v>8</v>
      </c>
      <c r="F55" s="38"/>
    </row>
    <row r="56" spans="1:6" x14ac:dyDescent="0.2">
      <c r="A56" s="42">
        <v>1996</v>
      </c>
      <c r="B56" s="43">
        <v>67</v>
      </c>
      <c r="C56" s="44">
        <v>10</v>
      </c>
      <c r="D56" s="44">
        <v>57</v>
      </c>
      <c r="E56" s="45" t="s">
        <v>8</v>
      </c>
      <c r="F56" s="38"/>
    </row>
    <row r="57" spans="1:6" x14ac:dyDescent="0.2">
      <c r="A57" s="42">
        <v>1997</v>
      </c>
      <c r="B57" s="43">
        <v>65</v>
      </c>
      <c r="C57" s="44">
        <v>10</v>
      </c>
      <c r="D57" s="44">
        <v>55</v>
      </c>
      <c r="E57" s="45" t="s">
        <v>8</v>
      </c>
      <c r="F57" s="38"/>
    </row>
    <row r="58" spans="1:6" x14ac:dyDescent="0.2">
      <c r="A58" s="42">
        <v>1998</v>
      </c>
      <c r="B58" s="43">
        <v>65</v>
      </c>
      <c r="C58" s="44">
        <v>10</v>
      </c>
      <c r="D58" s="44">
        <v>55</v>
      </c>
      <c r="E58" s="45" t="s">
        <v>8</v>
      </c>
      <c r="F58" s="38"/>
    </row>
    <row r="59" spans="1:6" x14ac:dyDescent="0.2">
      <c r="A59" s="42">
        <v>1999</v>
      </c>
      <c r="B59" s="43">
        <v>66</v>
      </c>
      <c r="C59" s="44">
        <v>10</v>
      </c>
      <c r="D59" s="44">
        <v>56</v>
      </c>
      <c r="E59" s="45" t="s">
        <v>8</v>
      </c>
      <c r="F59" s="38"/>
    </row>
    <row r="60" spans="1:6" x14ac:dyDescent="0.2">
      <c r="A60" s="42">
        <v>2000</v>
      </c>
      <c r="B60" s="43">
        <v>66</v>
      </c>
      <c r="C60" s="44">
        <v>10</v>
      </c>
      <c r="D60" s="44">
        <v>56</v>
      </c>
      <c r="E60" s="45" t="s">
        <v>8</v>
      </c>
      <c r="F60" s="38"/>
    </row>
    <row r="61" spans="1:6" x14ac:dyDescent="0.2">
      <c r="A61" s="42">
        <v>2001</v>
      </c>
      <c r="B61" s="43">
        <v>66</v>
      </c>
      <c r="C61" s="44">
        <v>10</v>
      </c>
      <c r="D61" s="44">
        <v>56</v>
      </c>
      <c r="E61" s="45" t="s">
        <v>8</v>
      </c>
      <c r="F61" s="38"/>
    </row>
    <row r="62" spans="1:6" x14ac:dyDescent="0.2">
      <c r="A62" s="42">
        <v>2002</v>
      </c>
      <c r="B62" s="43">
        <v>69</v>
      </c>
      <c r="C62" s="44">
        <v>10</v>
      </c>
      <c r="D62" s="44">
        <v>56</v>
      </c>
      <c r="E62" s="45">
        <v>3</v>
      </c>
      <c r="F62" s="38"/>
    </row>
    <row r="63" spans="1:6" x14ac:dyDescent="0.2">
      <c r="A63" s="42">
        <v>2003</v>
      </c>
      <c r="B63" s="43">
        <v>70</v>
      </c>
      <c r="C63" s="44">
        <v>10</v>
      </c>
      <c r="D63" s="44">
        <v>57</v>
      </c>
      <c r="E63" s="45">
        <v>3</v>
      </c>
      <c r="F63" s="38"/>
    </row>
    <row r="64" spans="1:6" x14ac:dyDescent="0.2">
      <c r="A64" s="42">
        <v>2004</v>
      </c>
      <c r="B64" s="43">
        <v>73</v>
      </c>
      <c r="C64" s="44">
        <v>10</v>
      </c>
      <c r="D64" s="44">
        <v>57</v>
      </c>
      <c r="E64" s="45">
        <v>6</v>
      </c>
      <c r="F64" s="38"/>
    </row>
    <row r="65" spans="1:6" x14ac:dyDescent="0.2">
      <c r="A65" s="42">
        <v>2005</v>
      </c>
      <c r="B65" s="43">
        <v>74</v>
      </c>
      <c r="C65" s="44">
        <v>10</v>
      </c>
      <c r="D65" s="44">
        <v>58</v>
      </c>
      <c r="E65" s="45">
        <v>6</v>
      </c>
      <c r="F65" s="38"/>
    </row>
    <row r="66" spans="1:6" x14ac:dyDescent="0.2">
      <c r="A66" s="42">
        <v>2006</v>
      </c>
      <c r="B66" s="43">
        <v>75</v>
      </c>
      <c r="C66" s="44">
        <v>10</v>
      </c>
      <c r="D66" s="44">
        <v>58</v>
      </c>
      <c r="E66" s="45">
        <v>7</v>
      </c>
      <c r="F66" s="38"/>
    </row>
    <row r="67" spans="1:6" x14ac:dyDescent="0.2">
      <c r="A67" s="42">
        <v>2007</v>
      </c>
      <c r="B67" s="43">
        <v>74</v>
      </c>
      <c r="C67" s="44">
        <v>10</v>
      </c>
      <c r="D67" s="44">
        <v>57</v>
      </c>
      <c r="E67" s="45">
        <v>7</v>
      </c>
      <c r="F67" s="38"/>
    </row>
    <row r="68" spans="1:6" x14ac:dyDescent="0.2">
      <c r="A68" s="42">
        <v>2008</v>
      </c>
      <c r="B68" s="43">
        <v>76</v>
      </c>
      <c r="C68" s="44">
        <v>10</v>
      </c>
      <c r="D68" s="44">
        <v>56</v>
      </c>
      <c r="E68" s="45">
        <v>10</v>
      </c>
      <c r="F68" s="38"/>
    </row>
    <row r="69" spans="1:6" x14ac:dyDescent="0.2">
      <c r="A69" s="42">
        <v>2009</v>
      </c>
      <c r="B69" s="43">
        <v>79</v>
      </c>
      <c r="C69" s="44">
        <v>10</v>
      </c>
      <c r="D69" s="44">
        <v>57</v>
      </c>
      <c r="E69" s="45">
        <v>12</v>
      </c>
      <c r="F69" s="38"/>
    </row>
    <row r="70" spans="1:6" x14ac:dyDescent="0.2">
      <c r="A70" s="42">
        <v>2010</v>
      </c>
      <c r="B70" s="43">
        <v>80</v>
      </c>
      <c r="C70" s="44">
        <v>10</v>
      </c>
      <c r="D70" s="44">
        <v>57</v>
      </c>
      <c r="E70" s="45">
        <v>13</v>
      </c>
      <c r="F70" s="38"/>
    </row>
    <row r="71" spans="1:6" x14ac:dyDescent="0.2">
      <c r="A71" s="42">
        <v>2011</v>
      </c>
      <c r="B71" s="43">
        <v>81</v>
      </c>
      <c r="C71" s="44">
        <v>10</v>
      </c>
      <c r="D71" s="44">
        <v>56</v>
      </c>
      <c r="E71" s="45">
        <v>15</v>
      </c>
      <c r="F71" s="38"/>
    </row>
    <row r="72" spans="1:6" x14ac:dyDescent="0.2">
      <c r="A72" s="42">
        <v>2012</v>
      </c>
      <c r="B72" s="43">
        <v>78</v>
      </c>
      <c r="C72" s="44">
        <v>8</v>
      </c>
      <c r="D72" s="44">
        <v>56</v>
      </c>
      <c r="E72" s="45">
        <v>14</v>
      </c>
      <c r="F72" s="38"/>
    </row>
    <row r="73" spans="1:6" x14ac:dyDescent="0.2">
      <c r="A73" s="42">
        <v>2013</v>
      </c>
      <c r="B73" s="43">
        <v>77</v>
      </c>
      <c r="C73" s="44">
        <v>9</v>
      </c>
      <c r="D73" s="44">
        <v>56</v>
      </c>
      <c r="E73" s="45">
        <v>12</v>
      </c>
      <c r="F73" s="38"/>
    </row>
    <row r="74" spans="1:6" x14ac:dyDescent="0.2">
      <c r="A74" s="42">
        <v>2014</v>
      </c>
      <c r="B74" s="43">
        <v>77</v>
      </c>
      <c r="C74" s="44">
        <v>9</v>
      </c>
      <c r="D74" s="44">
        <v>56</v>
      </c>
      <c r="E74" s="45">
        <v>12</v>
      </c>
      <c r="F74" s="38"/>
    </row>
    <row r="75" spans="1:6" x14ac:dyDescent="0.2">
      <c r="A75" s="46">
        <v>2015</v>
      </c>
      <c r="B75" s="43">
        <v>74</v>
      </c>
      <c r="C75" s="44">
        <v>9</v>
      </c>
      <c r="D75" s="44">
        <v>54</v>
      </c>
      <c r="E75" s="45">
        <v>11</v>
      </c>
      <c r="F75" s="38"/>
    </row>
    <row r="76" spans="1:6" x14ac:dyDescent="0.2">
      <c r="A76" s="46">
        <v>2016</v>
      </c>
      <c r="B76" s="43">
        <v>74</v>
      </c>
      <c r="C76" s="44">
        <v>9</v>
      </c>
      <c r="D76" s="44">
        <v>54</v>
      </c>
      <c r="E76" s="45">
        <v>11</v>
      </c>
      <c r="F76" s="38"/>
    </row>
    <row r="77" spans="1:6" x14ac:dyDescent="0.2">
      <c r="A77" s="46">
        <v>2017</v>
      </c>
      <c r="B77" s="43">
        <v>72</v>
      </c>
      <c r="C77" s="44">
        <v>9</v>
      </c>
      <c r="D77" s="44">
        <v>52</v>
      </c>
      <c r="E77" s="45">
        <v>11</v>
      </c>
      <c r="F77" s="38"/>
    </row>
    <row r="78" spans="1:6" x14ac:dyDescent="0.2">
      <c r="A78" s="46">
        <v>2018</v>
      </c>
      <c r="B78" s="43">
        <v>72</v>
      </c>
      <c r="C78" s="44">
        <v>9</v>
      </c>
      <c r="D78" s="44">
        <v>52</v>
      </c>
      <c r="E78" s="45">
        <v>11</v>
      </c>
      <c r="F78" s="38"/>
    </row>
    <row r="79" spans="1:6" x14ac:dyDescent="0.2">
      <c r="A79" s="46">
        <v>2019</v>
      </c>
      <c r="B79" s="43">
        <v>72</v>
      </c>
      <c r="C79" s="44">
        <v>9</v>
      </c>
      <c r="D79" s="44">
        <v>52</v>
      </c>
      <c r="E79" s="45">
        <v>11</v>
      </c>
      <c r="F79" s="38"/>
    </row>
    <row r="80" spans="1:6" x14ac:dyDescent="0.2">
      <c r="A80" s="46">
        <v>2020</v>
      </c>
      <c r="B80" s="43">
        <v>72</v>
      </c>
      <c r="C80" s="44">
        <v>9</v>
      </c>
      <c r="D80" s="44">
        <v>51</v>
      </c>
      <c r="E80" s="45">
        <v>10</v>
      </c>
      <c r="F80" s="38"/>
    </row>
    <row r="81" spans="1:7" x14ac:dyDescent="0.2">
      <c r="A81" s="47">
        <v>2021</v>
      </c>
      <c r="B81" s="59">
        <v>70</v>
      </c>
      <c r="C81" s="48">
        <v>9</v>
      </c>
      <c r="D81" s="48">
        <v>51</v>
      </c>
      <c r="E81" s="48">
        <v>10</v>
      </c>
      <c r="F81" s="38"/>
    </row>
    <row r="82" spans="1:7" x14ac:dyDescent="0.2">
      <c r="A82" s="47">
        <v>2022</v>
      </c>
      <c r="B82" s="83">
        <v>60</v>
      </c>
      <c r="C82" s="83">
        <v>8</v>
      </c>
      <c r="D82" s="83">
        <v>51</v>
      </c>
      <c r="E82" s="83">
        <v>1</v>
      </c>
      <c r="F82" s="38"/>
    </row>
    <row r="83" spans="1:7" x14ac:dyDescent="0.2">
      <c r="A83" s="121">
        <v>2023</v>
      </c>
      <c r="B83" s="122">
        <v>60</v>
      </c>
      <c r="C83" s="122">
        <v>8</v>
      </c>
      <c r="D83" s="122">
        <v>51</v>
      </c>
      <c r="E83" s="122">
        <v>1</v>
      </c>
      <c r="F83" s="38"/>
      <c r="G83" s="35">
        <f>B83-B73</f>
        <v>-17</v>
      </c>
    </row>
    <row r="84" spans="1:7" x14ac:dyDescent="0.2">
      <c r="A84" s="121">
        <v>2024</v>
      </c>
      <c r="B84" s="122">
        <v>60</v>
      </c>
      <c r="C84" s="122">
        <v>8</v>
      </c>
      <c r="D84" s="122">
        <v>51</v>
      </c>
      <c r="E84" s="122">
        <v>1</v>
      </c>
      <c r="F84" s="38"/>
    </row>
    <row r="85" spans="1:7" x14ac:dyDescent="0.2">
      <c r="A85" s="121">
        <v>2025</v>
      </c>
      <c r="B85" s="122">
        <v>59</v>
      </c>
      <c r="C85" s="122">
        <v>8</v>
      </c>
      <c r="D85" s="122">
        <v>51</v>
      </c>
      <c r="E85" s="122">
        <v>0</v>
      </c>
      <c r="F85" s="38"/>
      <c r="G85" s="35">
        <f>B85-B75</f>
        <v>-15</v>
      </c>
    </row>
    <row r="86" spans="1:7" x14ac:dyDescent="0.2">
      <c r="A86" s="38"/>
      <c r="B86" s="38"/>
      <c r="C86" s="38"/>
      <c r="D86" s="38"/>
      <c r="E86" s="38"/>
      <c r="F86" s="38"/>
    </row>
    <row r="87" spans="1:7" x14ac:dyDescent="0.2">
      <c r="A87" s="4" t="s">
        <v>10</v>
      </c>
      <c r="B87" s="38"/>
      <c r="C87" s="38"/>
      <c r="D87" s="38"/>
      <c r="E87" s="38"/>
      <c r="F87" s="38"/>
    </row>
    <row r="88" spans="1:7" x14ac:dyDescent="0.2">
      <c r="A88" s="4" t="s">
        <v>11</v>
      </c>
      <c r="B88" s="38"/>
      <c r="C88" s="38"/>
      <c r="D88" s="38"/>
      <c r="E88" s="38"/>
      <c r="F88" s="38"/>
    </row>
    <row r="89" spans="1:7" x14ac:dyDescent="0.2">
      <c r="A89" s="4" t="s">
        <v>12</v>
      </c>
      <c r="B89" s="38"/>
      <c r="C89" s="38"/>
      <c r="D89" s="38"/>
      <c r="E89" s="38"/>
      <c r="F89" s="38"/>
    </row>
    <row r="90" spans="1:7" x14ac:dyDescent="0.2">
      <c r="A90" s="4" t="s">
        <v>13</v>
      </c>
      <c r="B90" s="38"/>
      <c r="C90" s="38"/>
      <c r="D90" s="38"/>
      <c r="E90" s="38"/>
      <c r="F90" s="38"/>
    </row>
    <row r="91" spans="1:7" x14ac:dyDescent="0.2">
      <c r="B91" s="38"/>
      <c r="C91" s="38"/>
      <c r="D91" s="38"/>
      <c r="E91" s="38"/>
      <c r="F91" s="38"/>
    </row>
    <row r="92" spans="1:7" x14ac:dyDescent="0.2">
      <c r="A92" s="238" t="s">
        <v>135</v>
      </c>
      <c r="B92" s="38"/>
      <c r="C92" s="38"/>
      <c r="D92" s="38"/>
      <c r="E92" s="38"/>
      <c r="F92" s="38"/>
    </row>
    <row r="93" spans="1:7" x14ac:dyDescent="0.2">
      <c r="A93" s="245" t="s">
        <v>134</v>
      </c>
      <c r="B93" s="38"/>
      <c r="C93" s="38"/>
      <c r="D93" s="38"/>
      <c r="E93" s="38"/>
      <c r="F93" s="38"/>
    </row>
    <row r="94" spans="1:7" x14ac:dyDescent="0.2">
      <c r="A94" s="38"/>
      <c r="B94" s="38"/>
      <c r="C94" s="38"/>
      <c r="D94" s="38"/>
      <c r="E94" s="38"/>
      <c r="F94" s="38"/>
    </row>
    <row r="95" spans="1:7" x14ac:dyDescent="0.2">
      <c r="A95" s="38"/>
      <c r="B95" s="38"/>
      <c r="C95" s="38"/>
      <c r="D95" s="38"/>
      <c r="E95" s="38"/>
      <c r="F95" s="38"/>
    </row>
  </sheetData>
  <pageMargins left="0.75" right="0.75" top="1" bottom="1" header="0.5" footer="0.5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789D-F0E0-49AF-8A46-2FB34FAF739E}">
  <sheetPr>
    <tabColor rgb="FFFFFF00"/>
  </sheetPr>
  <dimension ref="A2:N17"/>
  <sheetViews>
    <sheetView zoomScale="130" zoomScaleNormal="130" workbookViewId="0">
      <selection activeCell="I12" sqref="I12"/>
    </sheetView>
  </sheetViews>
  <sheetFormatPr baseColWidth="10" defaultRowHeight="15" x14ac:dyDescent="0.25"/>
  <sheetData>
    <row r="2" spans="1:14" s="115" customFormat="1" ht="34.5" x14ac:dyDescent="0.25">
      <c r="A2" s="197" t="s">
        <v>114</v>
      </c>
      <c r="B2" s="197" t="s">
        <v>115</v>
      </c>
      <c r="C2" s="114" t="s">
        <v>116</v>
      </c>
      <c r="D2" s="198" t="s">
        <v>117</v>
      </c>
      <c r="E2" s="197" t="s">
        <v>118</v>
      </c>
      <c r="F2" s="197" t="s">
        <v>119</v>
      </c>
      <c r="G2" s="197" t="s">
        <v>120</v>
      </c>
      <c r="H2" s="197" t="s">
        <v>121</v>
      </c>
      <c r="I2" s="197" t="s">
        <v>122</v>
      </c>
      <c r="J2" s="197" t="s">
        <v>123</v>
      </c>
      <c r="K2" s="197" t="s">
        <v>124</v>
      </c>
      <c r="L2" s="197" t="s">
        <v>125</v>
      </c>
    </row>
    <row r="3" spans="1:14" s="115" customFormat="1" x14ac:dyDescent="0.25">
      <c r="A3" s="2" t="s">
        <v>103</v>
      </c>
      <c r="B3" s="114"/>
      <c r="C3" s="114"/>
      <c r="D3" s="195">
        <v>26074</v>
      </c>
      <c r="E3" s="195">
        <v>118740.54</v>
      </c>
      <c r="F3" s="195">
        <v>29211.721782000001</v>
      </c>
      <c r="G3" s="195">
        <v>186.885265</v>
      </c>
      <c r="H3" s="195">
        <v>7632.2201240000004</v>
      </c>
      <c r="I3" s="195">
        <v>9475.6627420000004</v>
      </c>
      <c r="J3" s="195">
        <v>18.01693175424229</v>
      </c>
      <c r="K3" s="195">
        <v>32.437878235026943</v>
      </c>
      <c r="L3" s="195">
        <v>10.25053814474262</v>
      </c>
    </row>
    <row r="4" spans="1:14" s="115" customFormat="1" x14ac:dyDescent="0.25">
      <c r="A4" s="2"/>
      <c r="B4" s="114"/>
      <c r="C4" s="114" t="s">
        <v>104</v>
      </c>
      <c r="D4" s="196">
        <v>23</v>
      </c>
      <c r="E4" s="196">
        <v>691.48</v>
      </c>
      <c r="F4" s="196">
        <v>166.13309000000001</v>
      </c>
      <c r="G4" s="196">
        <v>7.7198480000000007</v>
      </c>
      <c r="H4" s="196">
        <v>72.417100000000005</v>
      </c>
      <c r="I4" s="196">
        <v>44.249237000000022</v>
      </c>
      <c r="J4" s="196">
        <v>-46.648318894821102</v>
      </c>
      <c r="K4" s="196">
        <v>26.63481248678395</v>
      </c>
      <c r="L4" s="196">
        <v>1.812249444105329</v>
      </c>
    </row>
    <row r="5" spans="1:14" s="115" customFormat="1" x14ac:dyDescent="0.25">
      <c r="A5" s="2"/>
      <c r="B5" s="114"/>
      <c r="C5" s="114" t="s">
        <v>105</v>
      </c>
      <c r="D5" s="196">
        <v>3615</v>
      </c>
      <c r="E5" s="196">
        <v>29614.27</v>
      </c>
      <c r="F5" s="196">
        <v>6153.8924559999996</v>
      </c>
      <c r="G5" s="196">
        <v>22.866166</v>
      </c>
      <c r="H5" s="196">
        <v>1626.6674820000001</v>
      </c>
      <c r="I5" s="196">
        <v>2000.598702</v>
      </c>
      <c r="J5" s="196">
        <v>16.72772571549735</v>
      </c>
      <c r="K5" s="196">
        <v>32.509484302889163</v>
      </c>
      <c r="L5" s="196">
        <v>9.6700545915422431</v>
      </c>
    </row>
    <row r="6" spans="1:14" s="115" customFormat="1" x14ac:dyDescent="0.25">
      <c r="A6" s="2"/>
      <c r="B6" s="114"/>
      <c r="C6" s="114" t="s">
        <v>106</v>
      </c>
      <c r="D6" s="196">
        <v>3449</v>
      </c>
      <c r="E6" s="196">
        <v>6988.73</v>
      </c>
      <c r="F6" s="196">
        <v>1184.93264</v>
      </c>
      <c r="G6" s="196">
        <v>7.3601939999999999</v>
      </c>
      <c r="H6" s="196">
        <v>415.23829499999999</v>
      </c>
      <c r="I6" s="196">
        <v>525.58987400000001</v>
      </c>
      <c r="J6" s="196">
        <v>19.515786383150189</v>
      </c>
      <c r="K6" s="196">
        <v>44.356097237729898</v>
      </c>
      <c r="L6" s="196">
        <v>5.3062401926914582</v>
      </c>
    </row>
    <row r="7" spans="1:14" s="115" customFormat="1" x14ac:dyDescent="0.25">
      <c r="A7" s="114"/>
      <c r="B7" s="114"/>
      <c r="C7" s="114" t="s">
        <v>107</v>
      </c>
      <c r="D7" s="196">
        <v>2891</v>
      </c>
      <c r="E7" s="196">
        <v>10848.5</v>
      </c>
      <c r="F7" s="196">
        <v>3982.0057569999999</v>
      </c>
      <c r="G7" s="196">
        <v>21.030994</v>
      </c>
      <c r="H7" s="196">
        <v>792.49758399999996</v>
      </c>
      <c r="I7" s="196">
        <v>1207.7287260000001</v>
      </c>
      <c r="J7" s="196">
        <v>33.376297303741289</v>
      </c>
      <c r="K7" s="196">
        <v>30.329657958854629</v>
      </c>
      <c r="L7" s="196">
        <v>11.45733245608664</v>
      </c>
    </row>
    <row r="8" spans="1:14" s="115" customFormat="1" x14ac:dyDescent="0.25">
      <c r="A8" s="114"/>
      <c r="B8" s="114"/>
      <c r="C8" s="199" t="s">
        <v>108</v>
      </c>
      <c r="D8" s="196">
        <v>772</v>
      </c>
      <c r="E8" s="196">
        <v>18672.060000000001</v>
      </c>
      <c r="F8" s="196">
        <v>3352.1760049999998</v>
      </c>
      <c r="G8" s="196">
        <v>55.573582000000002</v>
      </c>
      <c r="H8" s="196">
        <v>1249.2686189999999</v>
      </c>
      <c r="I8" s="196">
        <v>1280.0270049999999</v>
      </c>
      <c r="J8" s="196">
        <v>2.4675748028317459</v>
      </c>
      <c r="K8" s="196">
        <v>38.184958161228757</v>
      </c>
      <c r="L8" s="196">
        <v>2.923609466025046</v>
      </c>
      <c r="N8" s="202">
        <f>D8/D$15*100</f>
        <v>7.7783375314861463</v>
      </c>
    </row>
    <row r="9" spans="1:14" s="115" customFormat="1" x14ac:dyDescent="0.25">
      <c r="A9" s="114"/>
      <c r="B9" s="114"/>
      <c r="C9" s="199" t="s">
        <v>109</v>
      </c>
      <c r="D9" s="196">
        <v>2406</v>
      </c>
      <c r="E9" s="196">
        <v>20211.650000000001</v>
      </c>
      <c r="F9" s="196">
        <v>4643.9894569999997</v>
      </c>
      <c r="G9" s="196">
        <v>35.709159</v>
      </c>
      <c r="H9" s="196">
        <v>1460.398972</v>
      </c>
      <c r="I9" s="196">
        <v>1867.7115779999999</v>
      </c>
      <c r="J9" s="196">
        <v>21.071115397186279</v>
      </c>
      <c r="K9" s="196">
        <v>40.217825541889468</v>
      </c>
      <c r="L9" s="196">
        <v>10.109604152789951</v>
      </c>
      <c r="N9" s="202">
        <f>D9/D$15*100</f>
        <v>24.241813602015114</v>
      </c>
    </row>
    <row r="10" spans="1:14" s="115" customFormat="1" x14ac:dyDescent="0.25">
      <c r="A10" s="114"/>
      <c r="B10" s="114"/>
      <c r="C10" s="199" t="s">
        <v>110</v>
      </c>
      <c r="D10" s="196">
        <v>877</v>
      </c>
      <c r="E10" s="196">
        <v>2580.4499999999998</v>
      </c>
      <c r="F10" s="196">
        <v>634.26396</v>
      </c>
      <c r="G10" s="196">
        <v>7.5825519999999997</v>
      </c>
      <c r="H10" s="196">
        <v>316.35503299999999</v>
      </c>
      <c r="I10" s="196">
        <v>349.71212700000012</v>
      </c>
      <c r="J10" s="196">
        <v>8.9643411529873855</v>
      </c>
      <c r="K10" s="196">
        <v>55.136685836603426</v>
      </c>
      <c r="L10" s="196">
        <v>35.966543330004122</v>
      </c>
      <c r="N10" s="202">
        <f>D10/D$15*100</f>
        <v>8.8362720403022674</v>
      </c>
    </row>
    <row r="11" spans="1:14" s="115" customFormat="1" x14ac:dyDescent="0.25">
      <c r="A11" s="114"/>
      <c r="B11" s="114"/>
      <c r="C11" s="114" t="s">
        <v>111</v>
      </c>
      <c r="D11" s="196">
        <v>2946</v>
      </c>
      <c r="E11" s="196">
        <v>12218.09</v>
      </c>
      <c r="F11" s="196">
        <v>2775.4729000000002</v>
      </c>
      <c r="G11" s="196">
        <v>11.057966</v>
      </c>
      <c r="H11" s="196">
        <v>486.18402800000001</v>
      </c>
      <c r="I11" s="196">
        <v>635.70040800000004</v>
      </c>
      <c r="J11" s="196">
        <v>21.179028748179832</v>
      </c>
      <c r="K11" s="196">
        <v>22.904219601639781</v>
      </c>
      <c r="L11" s="196">
        <v>0.91932257742454171</v>
      </c>
    </row>
    <row r="12" spans="1:14" s="115" customFormat="1" x14ac:dyDescent="0.25">
      <c r="A12" s="114"/>
      <c r="B12" s="114"/>
      <c r="C12" s="199" t="s">
        <v>112</v>
      </c>
      <c r="D12" s="196">
        <v>5870</v>
      </c>
      <c r="E12" s="196">
        <v>14453.48</v>
      </c>
      <c r="F12" s="196">
        <v>5806.5704519999999</v>
      </c>
      <c r="G12" s="196">
        <v>16.746715999999999</v>
      </c>
      <c r="H12" s="196">
        <v>1021.488919</v>
      </c>
      <c r="I12" s="196">
        <v>1273.4817969999999</v>
      </c>
      <c r="J12" s="196">
        <v>16.63775541805748</v>
      </c>
      <c r="K12" s="196">
        <v>21.931737632863221</v>
      </c>
      <c r="L12" s="196">
        <v>16.315412631800431</v>
      </c>
      <c r="N12" s="202">
        <f>D12/D$15*100</f>
        <v>59.143576826196472</v>
      </c>
    </row>
    <row r="13" spans="1:14" s="115" customFormat="1" x14ac:dyDescent="0.25">
      <c r="A13" s="114"/>
      <c r="B13" s="114"/>
      <c r="C13" s="114" t="s">
        <v>113</v>
      </c>
      <c r="D13" s="196">
        <v>3225</v>
      </c>
      <c r="E13" s="196">
        <v>2461.83</v>
      </c>
      <c r="F13" s="196">
        <v>512.28506500000003</v>
      </c>
      <c r="G13" s="196">
        <v>1.2380880000000001</v>
      </c>
      <c r="H13" s="196">
        <v>191.704092</v>
      </c>
      <c r="I13" s="196">
        <v>290.86328800000001</v>
      </c>
      <c r="J13" s="196">
        <v>31.636774013148418</v>
      </c>
      <c r="K13" s="196">
        <v>56.777623997295343</v>
      </c>
      <c r="L13" s="196">
        <v>21.210530898455929</v>
      </c>
    </row>
    <row r="15" spans="1:14" x14ac:dyDescent="0.25">
      <c r="D15" s="200">
        <f>SUM(D8:D10)+D12</f>
        <v>9925</v>
      </c>
      <c r="E15" s="200">
        <f>SUM(E8:E10)+E12</f>
        <v>55917.64</v>
      </c>
      <c r="F15" s="200">
        <f>SUM(F8:F10)+F12</f>
        <v>14436.999873999999</v>
      </c>
    </row>
    <row r="17" spans="4:4" x14ac:dyDescent="0.25">
      <c r="D17" s="20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L100"/>
  <sheetViews>
    <sheetView zoomScaleNormal="100" workbookViewId="0">
      <pane xSplit="1" ySplit="5" topLeftCell="B72" activePane="bottomRight" state="frozen"/>
      <selection pane="topRight" activeCell="B1" sqref="B1"/>
      <selection pane="bottomLeft" activeCell="A6" sqref="A6"/>
      <selection pane="bottomRight" activeCell="H100" sqref="H100"/>
    </sheetView>
  </sheetViews>
  <sheetFormatPr baseColWidth="10" defaultColWidth="11.42578125" defaultRowHeight="11.25" x14ac:dyDescent="0.2"/>
  <cols>
    <col min="1" max="5" width="11.42578125" style="35"/>
    <col min="6" max="8" width="11.42578125" style="84"/>
    <col min="9" max="9" width="11.42578125" style="85"/>
    <col min="10" max="16384" width="11.42578125" style="35"/>
  </cols>
  <sheetData>
    <row r="1" spans="1:9" x14ac:dyDescent="0.2">
      <c r="A1" s="22" t="s">
        <v>70</v>
      </c>
      <c r="B1" s="22"/>
      <c r="C1" s="1"/>
      <c r="D1" s="1"/>
      <c r="E1" s="1"/>
    </row>
    <row r="2" spans="1:9" x14ac:dyDescent="0.2">
      <c r="A2" s="36" t="s">
        <v>9</v>
      </c>
      <c r="B2" s="36"/>
      <c r="C2" s="1"/>
      <c r="D2" s="1"/>
      <c r="E2" s="1"/>
    </row>
    <row r="3" spans="1:9" x14ac:dyDescent="0.2">
      <c r="A3" s="1"/>
      <c r="B3" s="1"/>
      <c r="C3" s="1"/>
      <c r="D3" s="1"/>
      <c r="E3" s="1"/>
    </row>
    <row r="4" spans="1:9" x14ac:dyDescent="0.2">
      <c r="A4" s="1"/>
      <c r="B4" s="1"/>
      <c r="C4" s="1"/>
      <c r="D4" s="1"/>
      <c r="E4" s="1"/>
    </row>
    <row r="5" spans="1:9" ht="22.5" x14ac:dyDescent="0.2">
      <c r="A5" s="93"/>
      <c r="B5" s="32"/>
      <c r="C5" s="94" t="s">
        <v>5</v>
      </c>
      <c r="D5" s="94" t="s">
        <v>6</v>
      </c>
      <c r="E5" s="95" t="s">
        <v>7</v>
      </c>
      <c r="F5" s="96" t="s">
        <v>55</v>
      </c>
      <c r="G5" s="97" t="s">
        <v>56</v>
      </c>
      <c r="H5" s="97" t="s">
        <v>57</v>
      </c>
      <c r="I5" s="98" t="s">
        <v>58</v>
      </c>
    </row>
    <row r="6" spans="1:9" x14ac:dyDescent="0.2">
      <c r="A6" s="26">
        <v>1945</v>
      </c>
      <c r="B6" s="99">
        <v>12138</v>
      </c>
      <c r="C6" s="86">
        <v>4606</v>
      </c>
      <c r="D6" s="86">
        <v>7532</v>
      </c>
      <c r="E6" s="92" t="s">
        <v>8</v>
      </c>
      <c r="F6" s="88" t="s">
        <v>8</v>
      </c>
      <c r="G6" s="89" t="s">
        <v>8</v>
      </c>
      <c r="H6" s="89" t="s">
        <v>8</v>
      </c>
      <c r="I6" s="87"/>
    </row>
    <row r="7" spans="1:9" x14ac:dyDescent="0.2">
      <c r="A7" s="26">
        <v>1946</v>
      </c>
      <c r="B7" s="99">
        <v>15124</v>
      </c>
      <c r="C7" s="86">
        <v>5959</v>
      </c>
      <c r="D7" s="86">
        <v>9165</v>
      </c>
      <c r="E7" s="92" t="s">
        <v>8</v>
      </c>
      <c r="F7" s="88" t="s">
        <v>8</v>
      </c>
      <c r="G7" s="89" t="s">
        <v>8</v>
      </c>
      <c r="H7" s="89" t="s">
        <v>8</v>
      </c>
      <c r="I7" s="87"/>
    </row>
    <row r="8" spans="1:9" x14ac:dyDescent="0.2">
      <c r="A8" s="26">
        <v>1947</v>
      </c>
      <c r="B8" s="99">
        <v>12867</v>
      </c>
      <c r="C8" s="86">
        <v>4702</v>
      </c>
      <c r="D8" s="86">
        <v>8165</v>
      </c>
      <c r="E8" s="92" t="s">
        <v>8</v>
      </c>
      <c r="F8" s="88" t="s">
        <v>8</v>
      </c>
      <c r="G8" s="89" t="s">
        <v>8</v>
      </c>
      <c r="H8" s="89" t="s">
        <v>8</v>
      </c>
      <c r="I8" s="87"/>
    </row>
    <row r="9" spans="1:9" x14ac:dyDescent="0.2">
      <c r="A9" s="26">
        <v>1948</v>
      </c>
      <c r="B9" s="99">
        <v>12309</v>
      </c>
      <c r="C9" s="86">
        <v>4450</v>
      </c>
      <c r="D9" s="86">
        <v>7859</v>
      </c>
      <c r="E9" s="92" t="s">
        <v>8</v>
      </c>
      <c r="F9" s="88" t="s">
        <v>8</v>
      </c>
      <c r="G9" s="89" t="s">
        <v>8</v>
      </c>
      <c r="H9" s="89" t="s">
        <v>8</v>
      </c>
      <c r="I9" s="87"/>
    </row>
    <row r="10" spans="1:9" x14ac:dyDescent="0.2">
      <c r="A10" s="26">
        <v>1949</v>
      </c>
      <c r="B10" s="99">
        <v>11209</v>
      </c>
      <c r="C10" s="86">
        <v>3792</v>
      </c>
      <c r="D10" s="86">
        <v>7417</v>
      </c>
      <c r="E10" s="92" t="s">
        <v>8</v>
      </c>
      <c r="F10" s="88" t="s">
        <v>8</v>
      </c>
      <c r="G10" s="89" t="s">
        <v>8</v>
      </c>
      <c r="H10" s="89" t="s">
        <v>8</v>
      </c>
      <c r="I10" s="87"/>
    </row>
    <row r="11" spans="1:9" x14ac:dyDescent="0.2">
      <c r="A11" s="26">
        <v>1950</v>
      </c>
      <c r="B11" s="99">
        <v>10934</v>
      </c>
      <c r="C11" s="86">
        <v>3678</v>
      </c>
      <c r="D11" s="86">
        <v>7256</v>
      </c>
      <c r="E11" s="92" t="s">
        <v>8</v>
      </c>
      <c r="F11" s="88" t="s">
        <v>8</v>
      </c>
      <c r="G11" s="89" t="s">
        <v>8</v>
      </c>
      <c r="H11" s="89" t="s">
        <v>8</v>
      </c>
      <c r="I11" s="87"/>
    </row>
    <row r="12" spans="1:9" x14ac:dyDescent="0.2">
      <c r="A12" s="26">
        <v>1951</v>
      </c>
      <c r="B12" s="99">
        <v>10241</v>
      </c>
      <c r="C12" s="86">
        <v>3607</v>
      </c>
      <c r="D12" s="86">
        <v>6634</v>
      </c>
      <c r="E12" s="92" t="s">
        <v>8</v>
      </c>
      <c r="F12" s="88" t="s">
        <v>8</v>
      </c>
      <c r="G12" s="89" t="s">
        <v>8</v>
      </c>
      <c r="H12" s="89" t="s">
        <v>8</v>
      </c>
      <c r="I12" s="87"/>
    </row>
    <row r="13" spans="1:9" x14ac:dyDescent="0.2">
      <c r="A13" s="26">
        <v>1952</v>
      </c>
      <c r="B13" s="99">
        <v>9600</v>
      </c>
      <c r="C13" s="86">
        <v>3412</v>
      </c>
      <c r="D13" s="86">
        <v>6188</v>
      </c>
      <c r="E13" s="92" t="s">
        <v>8</v>
      </c>
      <c r="F13" s="88" t="s">
        <v>8</v>
      </c>
      <c r="G13" s="89" t="s">
        <v>8</v>
      </c>
      <c r="H13" s="89" t="s">
        <v>8</v>
      </c>
      <c r="I13" s="87"/>
    </row>
    <row r="14" spans="1:9" x14ac:dyDescent="0.2">
      <c r="A14" s="26">
        <v>1953</v>
      </c>
      <c r="B14" s="99">
        <v>9972</v>
      </c>
      <c r="C14" s="86">
        <v>3514</v>
      </c>
      <c r="D14" s="86">
        <v>6458</v>
      </c>
      <c r="E14" s="92" t="s">
        <v>8</v>
      </c>
      <c r="F14" s="88" t="s">
        <v>8</v>
      </c>
      <c r="G14" s="89" t="s">
        <v>8</v>
      </c>
      <c r="H14" s="89" t="s">
        <v>8</v>
      </c>
      <c r="I14" s="87"/>
    </row>
    <row r="15" spans="1:9" x14ac:dyDescent="0.2">
      <c r="A15" s="26">
        <v>1954</v>
      </c>
      <c r="B15" s="99">
        <v>10177</v>
      </c>
      <c r="C15" s="86">
        <v>3618</v>
      </c>
      <c r="D15" s="86">
        <v>6559</v>
      </c>
      <c r="E15" s="92" t="s">
        <v>8</v>
      </c>
      <c r="F15" s="88" t="s">
        <v>8</v>
      </c>
      <c r="G15" s="89" t="s">
        <v>8</v>
      </c>
      <c r="H15" s="89" t="s">
        <v>8</v>
      </c>
      <c r="I15" s="87"/>
    </row>
    <row r="16" spans="1:9" x14ac:dyDescent="0.2">
      <c r="A16" s="26">
        <v>1955</v>
      </c>
      <c r="B16" s="99">
        <v>10602</v>
      </c>
      <c r="C16" s="86">
        <v>3779</v>
      </c>
      <c r="D16" s="86">
        <v>6823</v>
      </c>
      <c r="E16" s="92" t="s">
        <v>8</v>
      </c>
      <c r="F16" s="88" t="s">
        <v>8</v>
      </c>
      <c r="G16" s="89" t="s">
        <v>8</v>
      </c>
      <c r="H16" s="89" t="s">
        <v>8</v>
      </c>
      <c r="I16" s="87"/>
    </row>
    <row r="17" spans="1:9" x14ac:dyDescent="0.2">
      <c r="A17" s="26">
        <v>1956</v>
      </c>
      <c r="B17" s="99">
        <v>11399</v>
      </c>
      <c r="C17" s="86">
        <v>4441</v>
      </c>
      <c r="D17" s="86">
        <v>6958</v>
      </c>
      <c r="E17" s="92" t="s">
        <v>8</v>
      </c>
      <c r="F17" s="88" t="s">
        <v>8</v>
      </c>
      <c r="G17" s="89" t="s">
        <v>8</v>
      </c>
      <c r="H17" s="89" t="s">
        <v>8</v>
      </c>
      <c r="I17" s="87"/>
    </row>
    <row r="18" spans="1:9" x14ac:dyDescent="0.2">
      <c r="A18" s="26">
        <v>1957</v>
      </c>
      <c r="B18" s="99">
        <v>11480</v>
      </c>
      <c r="C18" s="86">
        <v>4226</v>
      </c>
      <c r="D18" s="86">
        <v>7254</v>
      </c>
      <c r="E18" s="92" t="s">
        <v>8</v>
      </c>
      <c r="F18" s="88" t="s">
        <v>8</v>
      </c>
      <c r="G18" s="89" t="s">
        <v>8</v>
      </c>
      <c r="H18" s="89" t="s">
        <v>8</v>
      </c>
      <c r="I18" s="87"/>
    </row>
    <row r="19" spans="1:9" x14ac:dyDescent="0.2">
      <c r="A19" s="26">
        <v>1958</v>
      </c>
      <c r="B19" s="99">
        <v>11667</v>
      </c>
      <c r="C19" s="86">
        <v>4373</v>
      </c>
      <c r="D19" s="86">
        <v>7294</v>
      </c>
      <c r="E19" s="92" t="s">
        <v>8</v>
      </c>
      <c r="F19" s="88" t="s">
        <v>8</v>
      </c>
      <c r="G19" s="89" t="s">
        <v>8</v>
      </c>
      <c r="H19" s="89" t="s">
        <v>8</v>
      </c>
      <c r="I19" s="87"/>
    </row>
    <row r="20" spans="1:9" x14ac:dyDescent="0.2">
      <c r="A20" s="26">
        <v>1959</v>
      </c>
      <c r="B20" s="99">
        <v>10910</v>
      </c>
      <c r="C20" s="86">
        <v>3980</v>
      </c>
      <c r="D20" s="86">
        <v>6930</v>
      </c>
      <c r="E20" s="92" t="s">
        <v>8</v>
      </c>
      <c r="F20" s="88" t="s">
        <v>8</v>
      </c>
      <c r="G20" s="89" t="s">
        <v>8</v>
      </c>
      <c r="H20" s="89" t="s">
        <v>8</v>
      </c>
      <c r="I20" s="87"/>
    </row>
    <row r="21" spans="1:9" x14ac:dyDescent="0.2">
      <c r="A21" s="26">
        <v>1960</v>
      </c>
      <c r="B21" s="99">
        <v>11355</v>
      </c>
      <c r="C21" s="86">
        <v>4185</v>
      </c>
      <c r="D21" s="86">
        <v>7170</v>
      </c>
      <c r="E21" s="92" t="s">
        <v>8</v>
      </c>
      <c r="F21" s="88" t="s">
        <v>8</v>
      </c>
      <c r="G21" s="89" t="s">
        <v>8</v>
      </c>
      <c r="H21" s="89" t="s">
        <v>8</v>
      </c>
      <c r="I21" s="87"/>
    </row>
    <row r="22" spans="1:9" x14ac:dyDescent="0.2">
      <c r="A22" s="26">
        <v>1961</v>
      </c>
      <c r="B22" s="99">
        <v>11326</v>
      </c>
      <c r="C22" s="86">
        <v>4239</v>
      </c>
      <c r="D22" s="86">
        <v>7087</v>
      </c>
      <c r="E22" s="92" t="s">
        <v>8</v>
      </c>
      <c r="F22" s="88" t="s">
        <v>8</v>
      </c>
      <c r="G22" s="89" t="s">
        <v>8</v>
      </c>
      <c r="H22" s="89" t="s">
        <v>8</v>
      </c>
      <c r="I22" s="87"/>
    </row>
    <row r="23" spans="1:9" x14ac:dyDescent="0.2">
      <c r="A23" s="26">
        <v>1962</v>
      </c>
      <c r="B23" s="99">
        <v>11405</v>
      </c>
      <c r="C23" s="86">
        <v>4207</v>
      </c>
      <c r="D23" s="86">
        <v>7198</v>
      </c>
      <c r="E23" s="92" t="s">
        <v>8</v>
      </c>
      <c r="F23" s="88" t="s">
        <v>8</v>
      </c>
      <c r="G23" s="89" t="s">
        <v>8</v>
      </c>
      <c r="H23" s="89" t="s">
        <v>8</v>
      </c>
      <c r="I23" s="87"/>
    </row>
    <row r="24" spans="1:9" x14ac:dyDescent="0.2">
      <c r="A24" s="26">
        <v>1963</v>
      </c>
      <c r="B24" s="99">
        <v>11555</v>
      </c>
      <c r="C24" s="86">
        <v>4121</v>
      </c>
      <c r="D24" s="86">
        <v>7434</v>
      </c>
      <c r="E24" s="92" t="s">
        <v>8</v>
      </c>
      <c r="F24" s="88" t="s">
        <v>8</v>
      </c>
      <c r="G24" s="89" t="s">
        <v>8</v>
      </c>
      <c r="H24" s="89" t="s">
        <v>8</v>
      </c>
      <c r="I24" s="87"/>
    </row>
    <row r="25" spans="1:9" x14ac:dyDescent="0.2">
      <c r="A25" s="26">
        <v>1964</v>
      </c>
      <c r="B25" s="99">
        <v>11724</v>
      </c>
      <c r="C25" s="86">
        <v>4107</v>
      </c>
      <c r="D25" s="86">
        <v>7617</v>
      </c>
      <c r="E25" s="92" t="s">
        <v>8</v>
      </c>
      <c r="F25" s="88" t="s">
        <v>8</v>
      </c>
      <c r="G25" s="89" t="s">
        <v>8</v>
      </c>
      <c r="H25" s="89" t="s">
        <v>8</v>
      </c>
      <c r="I25" s="87"/>
    </row>
    <row r="26" spans="1:9" x14ac:dyDescent="0.2">
      <c r="A26" s="26">
        <v>1965</v>
      </c>
      <c r="B26" s="99">
        <v>12068</v>
      </c>
      <c r="C26" s="86">
        <v>4211</v>
      </c>
      <c r="D26" s="86">
        <v>7857</v>
      </c>
      <c r="E26" s="92" t="s">
        <v>8</v>
      </c>
      <c r="F26" s="88" t="s">
        <v>8</v>
      </c>
      <c r="G26" s="89" t="s">
        <v>8</v>
      </c>
      <c r="H26" s="89" t="s">
        <v>8</v>
      </c>
      <c r="I26" s="87"/>
    </row>
    <row r="27" spans="1:9" x14ac:dyDescent="0.2">
      <c r="A27" s="26">
        <v>1966</v>
      </c>
      <c r="B27" s="99">
        <v>12222</v>
      </c>
      <c r="C27" s="86">
        <v>4391</v>
      </c>
      <c r="D27" s="86">
        <v>7831</v>
      </c>
      <c r="E27" s="92" t="s">
        <v>8</v>
      </c>
      <c r="F27" s="88" t="s">
        <v>8</v>
      </c>
      <c r="G27" s="89" t="s">
        <v>8</v>
      </c>
      <c r="H27" s="89" t="s">
        <v>8</v>
      </c>
      <c r="I27" s="87"/>
    </row>
    <row r="28" spans="1:9" x14ac:dyDescent="0.2">
      <c r="A28" s="26">
        <v>1967</v>
      </c>
      <c r="B28" s="99">
        <v>12629</v>
      </c>
      <c r="C28" s="86">
        <v>4624</v>
      </c>
      <c r="D28" s="86">
        <v>8005</v>
      </c>
      <c r="E28" s="92" t="s">
        <v>8</v>
      </c>
      <c r="F28" s="88" t="s">
        <v>8</v>
      </c>
      <c r="G28" s="89" t="s">
        <v>8</v>
      </c>
      <c r="H28" s="89" t="s">
        <v>8</v>
      </c>
      <c r="I28" s="87"/>
    </row>
    <row r="29" spans="1:9" x14ac:dyDescent="0.2">
      <c r="A29" s="26">
        <v>1968</v>
      </c>
      <c r="B29" s="99">
        <v>13073</v>
      </c>
      <c r="C29" s="86">
        <v>5034</v>
      </c>
      <c r="D29" s="86">
        <v>8039</v>
      </c>
      <c r="E29" s="92" t="s">
        <v>8</v>
      </c>
      <c r="F29" s="88" t="s">
        <v>8</v>
      </c>
      <c r="G29" s="89" t="s">
        <v>8</v>
      </c>
      <c r="H29" s="89" t="s">
        <v>8</v>
      </c>
      <c r="I29" s="87"/>
    </row>
    <row r="30" spans="1:9" x14ac:dyDescent="0.2">
      <c r="A30" s="26">
        <v>1969</v>
      </c>
      <c r="B30" s="99">
        <v>12168</v>
      </c>
      <c r="C30" s="86">
        <v>4596</v>
      </c>
      <c r="D30" s="86">
        <v>7572</v>
      </c>
      <c r="E30" s="92" t="s">
        <v>8</v>
      </c>
      <c r="F30" s="88" t="s">
        <v>8</v>
      </c>
      <c r="G30" s="89" t="s">
        <v>8</v>
      </c>
      <c r="H30" s="89" t="s">
        <v>8</v>
      </c>
      <c r="I30" s="87"/>
    </row>
    <row r="31" spans="1:9" x14ac:dyDescent="0.2">
      <c r="A31" s="26">
        <v>1970</v>
      </c>
      <c r="B31" s="99">
        <v>11865</v>
      </c>
      <c r="C31" s="86">
        <v>4278</v>
      </c>
      <c r="D31" s="86">
        <v>7587</v>
      </c>
      <c r="E31" s="92" t="s">
        <v>8</v>
      </c>
      <c r="F31" s="88" t="s">
        <v>8</v>
      </c>
      <c r="G31" s="89" t="s">
        <v>8</v>
      </c>
      <c r="H31" s="89" t="s">
        <v>8</v>
      </c>
      <c r="I31" s="87"/>
    </row>
    <row r="32" spans="1:9" x14ac:dyDescent="0.2">
      <c r="A32" s="26">
        <v>1971</v>
      </c>
      <c r="B32" s="99">
        <v>11994</v>
      </c>
      <c r="C32" s="86">
        <v>4244</v>
      </c>
      <c r="D32" s="86">
        <v>7750</v>
      </c>
      <c r="E32" s="92" t="s">
        <v>8</v>
      </c>
      <c r="F32" s="88" t="s">
        <v>8</v>
      </c>
      <c r="G32" s="89" t="s">
        <v>8</v>
      </c>
      <c r="H32" s="89" t="s">
        <v>8</v>
      </c>
      <c r="I32" s="87"/>
    </row>
    <row r="33" spans="1:9" x14ac:dyDescent="0.2">
      <c r="A33" s="26">
        <v>1972</v>
      </c>
      <c r="B33" s="99">
        <v>11675</v>
      </c>
      <c r="C33" s="86">
        <v>3877</v>
      </c>
      <c r="D33" s="86">
        <v>7798</v>
      </c>
      <c r="E33" s="92" t="s">
        <v>8</v>
      </c>
      <c r="F33" s="88" t="s">
        <v>8</v>
      </c>
      <c r="G33" s="89" t="s">
        <v>8</v>
      </c>
      <c r="H33" s="89" t="s">
        <v>8</v>
      </c>
      <c r="I33" s="87"/>
    </row>
    <row r="34" spans="1:9" x14ac:dyDescent="0.2">
      <c r="A34" s="26">
        <v>1973</v>
      </c>
      <c r="B34" s="99">
        <v>11213</v>
      </c>
      <c r="C34" s="86">
        <v>3707</v>
      </c>
      <c r="D34" s="86">
        <v>7506</v>
      </c>
      <c r="E34" s="92" t="s">
        <v>8</v>
      </c>
      <c r="F34" s="88" t="s">
        <v>8</v>
      </c>
      <c r="G34" s="89" t="s">
        <v>8</v>
      </c>
      <c r="H34" s="89" t="s">
        <v>8</v>
      </c>
      <c r="I34" s="87"/>
    </row>
    <row r="35" spans="1:9" x14ac:dyDescent="0.2">
      <c r="A35" s="26">
        <v>1974</v>
      </c>
      <c r="B35" s="99">
        <v>11340</v>
      </c>
      <c r="C35" s="86">
        <v>3831</v>
      </c>
      <c r="D35" s="86">
        <v>7509</v>
      </c>
      <c r="E35" s="92" t="s">
        <v>8</v>
      </c>
      <c r="F35" s="88" t="s">
        <v>8</v>
      </c>
      <c r="G35" s="89" t="s">
        <v>8</v>
      </c>
      <c r="H35" s="89" t="s">
        <v>8</v>
      </c>
      <c r="I35" s="87"/>
    </row>
    <row r="36" spans="1:9" x14ac:dyDescent="0.2">
      <c r="A36" s="26">
        <v>1975</v>
      </c>
      <c r="B36" s="99">
        <v>10606</v>
      </c>
      <c r="C36" s="86">
        <v>3195</v>
      </c>
      <c r="D36" s="86">
        <v>7411</v>
      </c>
      <c r="E36" s="92" t="s">
        <v>8</v>
      </c>
      <c r="F36" s="88" t="s">
        <v>8</v>
      </c>
      <c r="G36" s="89" t="s">
        <v>8</v>
      </c>
      <c r="H36" s="89" t="s">
        <v>8</v>
      </c>
      <c r="I36" s="87"/>
    </row>
    <row r="37" spans="1:9" x14ac:dyDescent="0.2">
      <c r="A37" s="26">
        <v>1976</v>
      </c>
      <c r="B37" s="99">
        <v>10167</v>
      </c>
      <c r="C37" s="86">
        <v>2970</v>
      </c>
      <c r="D37" s="86">
        <v>7197</v>
      </c>
      <c r="E37" s="92" t="s">
        <v>8</v>
      </c>
      <c r="F37" s="88" t="s">
        <v>8</v>
      </c>
      <c r="G37" s="89" t="s">
        <v>8</v>
      </c>
      <c r="H37" s="89" t="s">
        <v>8</v>
      </c>
      <c r="I37" s="87"/>
    </row>
    <row r="38" spans="1:9" x14ac:dyDescent="0.2">
      <c r="A38" s="26">
        <v>1977</v>
      </c>
      <c r="B38" s="99">
        <v>10576</v>
      </c>
      <c r="C38" s="86">
        <v>3185</v>
      </c>
      <c r="D38" s="86">
        <v>7391</v>
      </c>
      <c r="E38" s="92" t="s">
        <v>8</v>
      </c>
      <c r="F38" s="88" t="s">
        <v>8</v>
      </c>
      <c r="G38" s="89" t="s">
        <v>8</v>
      </c>
      <c r="H38" s="89" t="s">
        <v>8</v>
      </c>
      <c r="I38" s="87"/>
    </row>
    <row r="39" spans="1:9" x14ac:dyDescent="0.2">
      <c r="A39" s="26">
        <v>1978</v>
      </c>
      <c r="B39" s="99">
        <v>10543</v>
      </c>
      <c r="C39" s="86">
        <v>3173</v>
      </c>
      <c r="D39" s="86">
        <v>7370</v>
      </c>
      <c r="E39" s="92" t="s">
        <v>8</v>
      </c>
      <c r="F39" s="88" t="s">
        <v>8</v>
      </c>
      <c r="G39" s="89" t="s">
        <v>8</v>
      </c>
      <c r="H39" s="89" t="s">
        <v>8</v>
      </c>
      <c r="I39" s="87"/>
    </row>
    <row r="40" spans="1:9" x14ac:dyDescent="0.2">
      <c r="A40" s="26">
        <v>1979</v>
      </c>
      <c r="B40" s="99">
        <v>10509</v>
      </c>
      <c r="C40" s="86">
        <v>3041</v>
      </c>
      <c r="D40" s="86">
        <v>7468</v>
      </c>
      <c r="E40" s="92" t="s">
        <v>8</v>
      </c>
      <c r="F40" s="88" t="s">
        <v>8</v>
      </c>
      <c r="G40" s="89" t="s">
        <v>8</v>
      </c>
      <c r="H40" s="89" t="s">
        <v>8</v>
      </c>
      <c r="I40" s="87"/>
    </row>
    <row r="41" spans="1:9" x14ac:dyDescent="0.2">
      <c r="A41" s="26">
        <v>1980</v>
      </c>
      <c r="B41" s="99">
        <v>10448</v>
      </c>
      <c r="C41" s="86">
        <v>2913</v>
      </c>
      <c r="D41" s="86">
        <v>7535</v>
      </c>
      <c r="E41" s="92" t="s">
        <v>8</v>
      </c>
      <c r="F41" s="88" t="s">
        <v>8</v>
      </c>
      <c r="G41" s="89" t="s">
        <v>8</v>
      </c>
      <c r="H41" s="89" t="s">
        <v>8</v>
      </c>
      <c r="I41" s="87"/>
    </row>
    <row r="42" spans="1:9" x14ac:dyDescent="0.2">
      <c r="A42" s="26">
        <v>1981</v>
      </c>
      <c r="B42" s="99">
        <v>10822</v>
      </c>
      <c r="C42" s="86">
        <v>3193</v>
      </c>
      <c r="D42" s="86">
        <v>7629</v>
      </c>
      <c r="E42" s="92" t="s">
        <v>8</v>
      </c>
      <c r="F42" s="88" t="s">
        <v>8</v>
      </c>
      <c r="G42" s="89" t="s">
        <v>8</v>
      </c>
      <c r="H42" s="89" t="s">
        <v>8</v>
      </c>
      <c r="I42" s="87"/>
    </row>
    <row r="43" spans="1:9" x14ac:dyDescent="0.2">
      <c r="A43" s="26">
        <v>1982</v>
      </c>
      <c r="B43" s="99">
        <v>10111</v>
      </c>
      <c r="C43" s="86">
        <v>2779</v>
      </c>
      <c r="D43" s="86">
        <v>7332</v>
      </c>
      <c r="E43" s="92" t="s">
        <v>8</v>
      </c>
      <c r="F43" s="88" t="s">
        <v>8</v>
      </c>
      <c r="G43" s="89" t="s">
        <v>8</v>
      </c>
      <c r="H43" s="89" t="s">
        <v>8</v>
      </c>
      <c r="I43" s="87"/>
    </row>
    <row r="44" spans="1:9" x14ac:dyDescent="0.2">
      <c r="A44" s="26">
        <v>1983</v>
      </c>
      <c r="B44" s="99">
        <v>10118</v>
      </c>
      <c r="C44" s="86">
        <v>2877</v>
      </c>
      <c r="D44" s="86">
        <v>7241</v>
      </c>
      <c r="E44" s="92" t="s">
        <v>8</v>
      </c>
      <c r="F44" s="88" t="s">
        <v>8</v>
      </c>
      <c r="G44" s="89" t="s">
        <v>8</v>
      </c>
      <c r="H44" s="89" t="s">
        <v>8</v>
      </c>
      <c r="I44" s="87"/>
    </row>
    <row r="45" spans="1:9" x14ac:dyDescent="0.2">
      <c r="A45" s="26">
        <v>1984</v>
      </c>
      <c r="B45" s="99">
        <v>9907</v>
      </c>
      <c r="C45" s="86">
        <v>2707</v>
      </c>
      <c r="D45" s="86">
        <v>7200</v>
      </c>
      <c r="E45" s="92" t="s">
        <v>8</v>
      </c>
      <c r="F45" s="88" t="s">
        <v>8</v>
      </c>
      <c r="G45" s="89" t="s">
        <v>8</v>
      </c>
      <c r="H45" s="89" t="s">
        <v>8</v>
      </c>
      <c r="I45" s="87"/>
    </row>
    <row r="46" spans="1:9" x14ac:dyDescent="0.2">
      <c r="A46" s="26">
        <v>1985</v>
      </c>
      <c r="B46" s="99">
        <v>9886</v>
      </c>
      <c r="C46" s="86">
        <v>2777</v>
      </c>
      <c r="D46" s="86">
        <v>7109</v>
      </c>
      <c r="E46" s="92" t="s">
        <v>8</v>
      </c>
      <c r="F46" s="88" t="s">
        <v>8</v>
      </c>
      <c r="G46" s="89" t="s">
        <v>8</v>
      </c>
      <c r="H46" s="89" t="s">
        <v>8</v>
      </c>
      <c r="I46" s="87"/>
    </row>
    <row r="47" spans="1:9" x14ac:dyDescent="0.2">
      <c r="A47" s="26">
        <v>1986</v>
      </c>
      <c r="B47" s="99">
        <v>9994</v>
      </c>
      <c r="C47" s="86">
        <v>2885</v>
      </c>
      <c r="D47" s="86">
        <v>7109</v>
      </c>
      <c r="E47" s="92" t="s">
        <v>8</v>
      </c>
      <c r="F47" s="88" t="s">
        <v>8</v>
      </c>
      <c r="G47" s="89" t="s">
        <v>8</v>
      </c>
      <c r="H47" s="89" t="s">
        <v>8</v>
      </c>
      <c r="I47" s="87"/>
    </row>
    <row r="48" spans="1:9" x14ac:dyDescent="0.2">
      <c r="A48" s="26">
        <v>1987</v>
      </c>
      <c r="B48" s="99">
        <v>9743</v>
      </c>
      <c r="C48" s="86">
        <v>2713</v>
      </c>
      <c r="D48" s="86">
        <v>7030</v>
      </c>
      <c r="E48" s="92" t="s">
        <v>8</v>
      </c>
      <c r="F48" s="88" t="s">
        <v>8</v>
      </c>
      <c r="G48" s="89" t="s">
        <v>8</v>
      </c>
      <c r="H48" s="89" t="s">
        <v>8</v>
      </c>
      <c r="I48" s="87"/>
    </row>
    <row r="49" spans="1:9" x14ac:dyDescent="0.2">
      <c r="A49" s="26">
        <v>1988</v>
      </c>
      <c r="B49" s="99">
        <v>10097</v>
      </c>
      <c r="C49" s="86">
        <v>2942</v>
      </c>
      <c r="D49" s="86">
        <v>7155</v>
      </c>
      <c r="E49" s="92" t="s">
        <v>8</v>
      </c>
      <c r="F49" s="88" t="s">
        <v>8</v>
      </c>
      <c r="G49" s="89" t="s">
        <v>8</v>
      </c>
      <c r="H49" s="89" t="s">
        <v>8</v>
      </c>
      <c r="I49" s="87"/>
    </row>
    <row r="50" spans="1:9" x14ac:dyDescent="0.2">
      <c r="A50" s="26">
        <v>1989</v>
      </c>
      <c r="B50" s="99">
        <v>9921</v>
      </c>
      <c r="C50" s="86">
        <v>2828</v>
      </c>
      <c r="D50" s="86">
        <v>7093</v>
      </c>
      <c r="E50" s="92" t="s">
        <v>8</v>
      </c>
      <c r="F50" s="88" t="s">
        <v>8</v>
      </c>
      <c r="G50" s="89" t="s">
        <v>8</v>
      </c>
      <c r="H50" s="89" t="s">
        <v>8</v>
      </c>
      <c r="I50" s="87"/>
    </row>
    <row r="51" spans="1:9" x14ac:dyDescent="0.2">
      <c r="A51" s="26">
        <v>1990</v>
      </c>
      <c r="B51" s="99">
        <v>9751</v>
      </c>
      <c r="C51" s="86">
        <v>2741</v>
      </c>
      <c r="D51" s="86">
        <v>7010</v>
      </c>
      <c r="E51" s="92" t="s">
        <v>8</v>
      </c>
      <c r="F51" s="88" t="s">
        <v>8</v>
      </c>
      <c r="G51" s="89" t="s">
        <v>8</v>
      </c>
      <c r="H51" s="89" t="s">
        <v>8</v>
      </c>
      <c r="I51" s="87"/>
    </row>
    <row r="52" spans="1:9" x14ac:dyDescent="0.2">
      <c r="A52" s="26">
        <v>1991</v>
      </c>
      <c r="B52" s="99">
        <v>9588</v>
      </c>
      <c r="C52" s="86">
        <v>2680</v>
      </c>
      <c r="D52" s="86">
        <v>6908</v>
      </c>
      <c r="E52" s="92" t="s">
        <v>8</v>
      </c>
      <c r="F52" s="88" t="s">
        <v>8</v>
      </c>
      <c r="G52" s="89" t="s">
        <v>8</v>
      </c>
      <c r="H52" s="89" t="s">
        <v>8</v>
      </c>
      <c r="I52" s="87"/>
    </row>
    <row r="53" spans="1:9" x14ac:dyDescent="0.2">
      <c r="A53" s="26">
        <v>1992</v>
      </c>
      <c r="B53" s="99">
        <v>9520</v>
      </c>
      <c r="C53" s="86">
        <v>2624</v>
      </c>
      <c r="D53" s="86">
        <v>6896</v>
      </c>
      <c r="E53" s="92" t="s">
        <v>8</v>
      </c>
      <c r="F53" s="88" t="s">
        <v>8</v>
      </c>
      <c r="G53" s="89" t="s">
        <v>8</v>
      </c>
      <c r="H53" s="89" t="s">
        <v>8</v>
      </c>
      <c r="I53" s="87"/>
    </row>
    <row r="54" spans="1:9" x14ac:dyDescent="0.2">
      <c r="A54" s="26">
        <v>1993</v>
      </c>
      <c r="B54" s="99">
        <v>9362</v>
      </c>
      <c r="C54" s="86">
        <v>2638</v>
      </c>
      <c r="D54" s="86">
        <v>6724</v>
      </c>
      <c r="E54" s="92" t="s">
        <v>8</v>
      </c>
      <c r="F54" s="88" t="s">
        <v>8</v>
      </c>
      <c r="G54" s="89" t="s">
        <v>8</v>
      </c>
      <c r="H54" s="89" t="s">
        <v>8</v>
      </c>
      <c r="I54" s="89" t="s">
        <v>8</v>
      </c>
    </row>
    <row r="55" spans="1:9" x14ac:dyDescent="0.2">
      <c r="A55" s="26">
        <v>1994</v>
      </c>
      <c r="B55" s="99">
        <v>9470</v>
      </c>
      <c r="C55" s="86">
        <v>2789</v>
      </c>
      <c r="D55" s="86">
        <v>6681</v>
      </c>
      <c r="E55" s="92" t="s">
        <v>8</v>
      </c>
      <c r="F55" s="88" t="s">
        <v>8</v>
      </c>
      <c r="G55" s="89" t="s">
        <v>8</v>
      </c>
      <c r="H55" s="89" t="s">
        <v>8</v>
      </c>
      <c r="I55" s="89" t="s">
        <v>8</v>
      </c>
    </row>
    <row r="56" spans="1:9" x14ac:dyDescent="0.2">
      <c r="A56" s="26">
        <v>1995</v>
      </c>
      <c r="B56" s="99">
        <v>9725</v>
      </c>
      <c r="C56" s="86">
        <v>2844</v>
      </c>
      <c r="D56" s="86">
        <v>6881</v>
      </c>
      <c r="E56" s="92" t="s">
        <v>8</v>
      </c>
      <c r="F56" s="88" t="s">
        <v>8</v>
      </c>
      <c r="G56" s="89" t="s">
        <v>8</v>
      </c>
      <c r="H56" s="89" t="s">
        <v>8</v>
      </c>
      <c r="I56" s="89" t="s">
        <v>8</v>
      </c>
    </row>
    <row r="57" spans="1:9" x14ac:dyDescent="0.2">
      <c r="A57" s="26">
        <v>1996</v>
      </c>
      <c r="B57" s="99">
        <v>9080</v>
      </c>
      <c r="C57" s="86">
        <v>2151</v>
      </c>
      <c r="D57" s="86">
        <v>6929</v>
      </c>
      <c r="E57" s="92" t="s">
        <v>8</v>
      </c>
      <c r="F57" s="88" t="s">
        <v>8</v>
      </c>
      <c r="G57" s="89" t="s">
        <v>8</v>
      </c>
      <c r="H57" s="89" t="s">
        <v>8</v>
      </c>
      <c r="I57" s="89" t="s">
        <v>8</v>
      </c>
    </row>
    <row r="58" spans="1:9" x14ac:dyDescent="0.2">
      <c r="A58" s="26">
        <v>1997</v>
      </c>
      <c r="B58" s="99">
        <v>9303</v>
      </c>
      <c r="C58" s="86">
        <v>2340</v>
      </c>
      <c r="D58" s="86">
        <v>6963</v>
      </c>
      <c r="E58" s="92" t="s">
        <v>8</v>
      </c>
      <c r="F58" s="88" t="s">
        <v>8</v>
      </c>
      <c r="G58" s="89" t="s">
        <v>8</v>
      </c>
      <c r="H58" s="89" t="s">
        <v>8</v>
      </c>
      <c r="I58" s="89" t="s">
        <v>8</v>
      </c>
    </row>
    <row r="59" spans="1:9" x14ac:dyDescent="0.2">
      <c r="A59" s="26">
        <v>1998</v>
      </c>
      <c r="B59" s="99">
        <v>9042</v>
      </c>
      <c r="C59" s="86">
        <v>2219</v>
      </c>
      <c r="D59" s="86">
        <v>6823</v>
      </c>
      <c r="E59" s="92" t="s">
        <v>8</v>
      </c>
      <c r="F59" s="88" t="s">
        <v>8</v>
      </c>
      <c r="G59" s="89" t="s">
        <v>8</v>
      </c>
      <c r="H59" s="89" t="s">
        <v>8</v>
      </c>
      <c r="I59" s="89" t="s">
        <v>8</v>
      </c>
    </row>
    <row r="60" spans="1:9" x14ac:dyDescent="0.2">
      <c r="A60" s="26">
        <v>1999</v>
      </c>
      <c r="B60" s="99">
        <v>9068</v>
      </c>
      <c r="C60" s="86">
        <v>2293</v>
      </c>
      <c r="D60" s="86">
        <v>6775</v>
      </c>
      <c r="E60" s="92" t="s">
        <v>8</v>
      </c>
      <c r="F60" s="88" t="s">
        <v>8</v>
      </c>
      <c r="G60" s="89" t="s">
        <v>8</v>
      </c>
      <c r="H60" s="89" t="s">
        <v>8</v>
      </c>
      <c r="I60" s="89" t="s">
        <v>8</v>
      </c>
    </row>
    <row r="61" spans="1:9" x14ac:dyDescent="0.2">
      <c r="A61" s="26">
        <v>2000</v>
      </c>
      <c r="B61" s="99">
        <v>8905</v>
      </c>
      <c r="C61" s="86">
        <v>2186</v>
      </c>
      <c r="D61" s="86">
        <v>6719</v>
      </c>
      <c r="E61" s="92" t="s">
        <v>8</v>
      </c>
      <c r="F61" s="88" t="s">
        <v>8</v>
      </c>
      <c r="G61" s="89" t="s">
        <v>8</v>
      </c>
      <c r="H61" s="89" t="s">
        <v>8</v>
      </c>
      <c r="I61" s="89" t="s">
        <v>8</v>
      </c>
    </row>
    <row r="62" spans="1:9" x14ac:dyDescent="0.2">
      <c r="A62" s="26">
        <v>2001</v>
      </c>
      <c r="B62" s="99">
        <v>8971</v>
      </c>
      <c r="C62" s="86">
        <v>2254</v>
      </c>
      <c r="D62" s="86">
        <v>6717</v>
      </c>
      <c r="E62" s="92" t="s">
        <v>8</v>
      </c>
      <c r="F62" s="88" t="s">
        <v>8</v>
      </c>
      <c r="G62" s="89" t="s">
        <v>8</v>
      </c>
      <c r="H62" s="89" t="s">
        <v>8</v>
      </c>
      <c r="I62" s="89" t="s">
        <v>8</v>
      </c>
    </row>
    <row r="63" spans="1:9" x14ac:dyDescent="0.2">
      <c r="A63" s="26">
        <v>2002</v>
      </c>
      <c r="B63" s="99">
        <v>9089</v>
      </c>
      <c r="C63" s="86">
        <v>2194</v>
      </c>
      <c r="D63" s="86">
        <v>6755</v>
      </c>
      <c r="E63" s="92">
        <v>140</v>
      </c>
      <c r="F63" s="88" t="s">
        <v>8</v>
      </c>
      <c r="G63" s="89" t="s">
        <v>8</v>
      </c>
      <c r="H63" s="89" t="s">
        <v>8</v>
      </c>
      <c r="I63" s="89" t="s">
        <v>8</v>
      </c>
    </row>
    <row r="64" spans="1:9" x14ac:dyDescent="0.2">
      <c r="A64" s="26">
        <v>2003</v>
      </c>
      <c r="B64" s="99">
        <v>9512</v>
      </c>
      <c r="C64" s="86">
        <v>2058</v>
      </c>
      <c r="D64" s="86">
        <v>6539</v>
      </c>
      <c r="E64" s="92">
        <v>915</v>
      </c>
      <c r="F64" s="88" t="s">
        <v>8</v>
      </c>
      <c r="G64" s="89" t="s">
        <v>8</v>
      </c>
      <c r="H64" s="89" t="s">
        <v>8</v>
      </c>
      <c r="I64" s="89" t="s">
        <v>8</v>
      </c>
    </row>
    <row r="65" spans="1:9" x14ac:dyDescent="0.2">
      <c r="A65" s="26">
        <v>2004</v>
      </c>
      <c r="B65" s="99">
        <v>9776</v>
      </c>
      <c r="C65" s="86">
        <v>2012</v>
      </c>
      <c r="D65" s="86">
        <v>6422</v>
      </c>
      <c r="E65" s="92">
        <v>1342</v>
      </c>
      <c r="F65" s="88" t="s">
        <v>8</v>
      </c>
      <c r="G65" s="89" t="s">
        <v>8</v>
      </c>
      <c r="H65" s="89" t="s">
        <v>8</v>
      </c>
      <c r="I65" s="89" t="s">
        <v>8</v>
      </c>
    </row>
    <row r="66" spans="1:9" x14ac:dyDescent="0.2">
      <c r="A66" s="26">
        <v>2005</v>
      </c>
      <c r="B66" s="99">
        <v>9789</v>
      </c>
      <c r="C66" s="86">
        <v>1995</v>
      </c>
      <c r="D66" s="86">
        <v>6277</v>
      </c>
      <c r="E66" s="92">
        <v>1517</v>
      </c>
      <c r="F66" s="88" t="s">
        <v>8</v>
      </c>
      <c r="G66" s="89" t="s">
        <v>8</v>
      </c>
      <c r="H66" s="89" t="s">
        <v>8</v>
      </c>
      <c r="I66" s="89" t="s">
        <v>8</v>
      </c>
    </row>
    <row r="67" spans="1:9" x14ac:dyDescent="0.2">
      <c r="A67" s="26">
        <v>2006</v>
      </c>
      <c r="B67" s="99">
        <v>9715</v>
      </c>
      <c r="C67" s="86">
        <v>1901</v>
      </c>
      <c r="D67" s="86">
        <v>6159</v>
      </c>
      <c r="E67" s="92">
        <v>1655</v>
      </c>
      <c r="F67" s="88" t="s">
        <v>8</v>
      </c>
      <c r="G67" s="89" t="s">
        <v>8</v>
      </c>
      <c r="H67" s="89" t="s">
        <v>8</v>
      </c>
      <c r="I67" s="89" t="s">
        <v>8</v>
      </c>
    </row>
    <row r="68" spans="1:9" x14ac:dyDescent="0.2">
      <c r="A68" s="26">
        <v>2007</v>
      </c>
      <c r="B68" s="99">
        <v>10982</v>
      </c>
      <c r="C68" s="86">
        <v>1995</v>
      </c>
      <c r="D68" s="86">
        <v>6247</v>
      </c>
      <c r="E68" s="92">
        <v>2740</v>
      </c>
      <c r="F68" s="88" t="s">
        <v>8</v>
      </c>
      <c r="G68" s="89" t="s">
        <v>8</v>
      </c>
      <c r="H68" s="89" t="s">
        <v>8</v>
      </c>
      <c r="I68" s="89" t="s">
        <v>8</v>
      </c>
    </row>
    <row r="69" spans="1:9" x14ac:dyDescent="0.2">
      <c r="A69" s="26">
        <v>2008</v>
      </c>
      <c r="B69" s="99">
        <v>10596</v>
      </c>
      <c r="C69" s="86">
        <v>1831</v>
      </c>
      <c r="D69" s="86">
        <v>6045</v>
      </c>
      <c r="E69" s="92">
        <v>2720</v>
      </c>
      <c r="F69" s="88" t="s">
        <v>8</v>
      </c>
      <c r="G69" s="89" t="s">
        <v>8</v>
      </c>
      <c r="H69" s="89" t="s">
        <v>8</v>
      </c>
      <c r="I69" s="89" t="s">
        <v>8</v>
      </c>
    </row>
    <row r="70" spans="1:9" x14ac:dyDescent="0.2">
      <c r="A70" s="26">
        <v>2009</v>
      </c>
      <c r="B70" s="99">
        <v>10274</v>
      </c>
      <c r="C70" s="86">
        <v>1768</v>
      </c>
      <c r="D70" s="86">
        <v>5894</v>
      </c>
      <c r="E70" s="92">
        <v>2612</v>
      </c>
      <c r="F70" s="88" t="s">
        <v>8</v>
      </c>
      <c r="G70" s="89" t="s">
        <v>8</v>
      </c>
      <c r="H70" s="89" t="s">
        <v>8</v>
      </c>
      <c r="I70" s="89" t="s">
        <v>8</v>
      </c>
    </row>
    <row r="71" spans="1:9" x14ac:dyDescent="0.2">
      <c r="A71" s="26">
        <v>2010</v>
      </c>
      <c r="B71" s="99">
        <v>10196</v>
      </c>
      <c r="C71" s="86">
        <v>1830</v>
      </c>
      <c r="D71" s="86">
        <v>5714</v>
      </c>
      <c r="E71" s="92">
        <v>2652</v>
      </c>
      <c r="F71" s="88" t="s">
        <v>8</v>
      </c>
      <c r="G71" s="89" t="s">
        <v>8</v>
      </c>
      <c r="H71" s="89" t="s">
        <v>8</v>
      </c>
      <c r="I71" s="89" t="s">
        <v>8</v>
      </c>
    </row>
    <row r="72" spans="1:9" x14ac:dyDescent="0.2">
      <c r="A72" s="26">
        <v>2011</v>
      </c>
      <c r="B72" s="99">
        <v>10182</v>
      </c>
      <c r="C72" s="86">
        <v>1732</v>
      </c>
      <c r="D72" s="86">
        <v>5571</v>
      </c>
      <c r="E72" s="92">
        <v>2879</v>
      </c>
      <c r="F72" s="90">
        <f t="shared" ref="F72:F77" si="0">SUM(G72:H72)</f>
        <v>38</v>
      </c>
      <c r="G72" s="91">
        <v>31</v>
      </c>
      <c r="H72" s="91">
        <v>7</v>
      </c>
      <c r="I72" s="89" t="s">
        <v>8</v>
      </c>
    </row>
    <row r="73" spans="1:9" x14ac:dyDescent="0.2">
      <c r="A73" s="26">
        <v>2012</v>
      </c>
      <c r="B73" s="99">
        <v>9793</v>
      </c>
      <c r="C73" s="86">
        <v>1598</v>
      </c>
      <c r="D73" s="86">
        <v>5536</v>
      </c>
      <c r="E73" s="92">
        <v>2659</v>
      </c>
      <c r="F73" s="90">
        <f t="shared" si="0"/>
        <v>65</v>
      </c>
      <c r="G73" s="91">
        <v>56</v>
      </c>
      <c r="H73" s="91">
        <v>9</v>
      </c>
      <c r="I73" s="89" t="s">
        <v>8</v>
      </c>
    </row>
    <row r="74" spans="1:9" x14ac:dyDescent="0.2">
      <c r="A74" s="26">
        <v>2013</v>
      </c>
      <c r="B74" s="99">
        <v>9321</v>
      </c>
      <c r="C74" s="86">
        <v>1468</v>
      </c>
      <c r="D74" s="86">
        <v>5205</v>
      </c>
      <c r="E74" s="92">
        <v>2648</v>
      </c>
      <c r="F74" s="90">
        <f t="shared" si="0"/>
        <v>99</v>
      </c>
      <c r="G74" s="91">
        <v>75</v>
      </c>
      <c r="H74" s="91">
        <v>24</v>
      </c>
      <c r="I74" s="89" t="s">
        <v>8</v>
      </c>
    </row>
    <row r="75" spans="1:9" x14ac:dyDescent="0.2">
      <c r="A75" s="26">
        <v>2014</v>
      </c>
      <c r="B75" s="99">
        <v>8937</v>
      </c>
      <c r="C75" s="86">
        <v>1357</v>
      </c>
      <c r="D75" s="86">
        <v>4988</v>
      </c>
      <c r="E75" s="92">
        <v>2592</v>
      </c>
      <c r="F75" s="90">
        <f t="shared" si="0"/>
        <v>151</v>
      </c>
      <c r="G75" s="91">
        <v>103</v>
      </c>
      <c r="H75" s="91">
        <v>48</v>
      </c>
      <c r="I75" s="89" t="s">
        <v>8</v>
      </c>
    </row>
    <row r="76" spans="1:9" x14ac:dyDescent="0.2">
      <c r="A76" s="26">
        <v>2015</v>
      </c>
      <c r="B76" s="99">
        <v>7831</v>
      </c>
      <c r="C76" s="86">
        <v>1261</v>
      </c>
      <c r="D76" s="86">
        <v>4735</v>
      </c>
      <c r="E76" s="92">
        <v>1835</v>
      </c>
      <c r="F76" s="90">
        <f t="shared" si="0"/>
        <v>223</v>
      </c>
      <c r="G76" s="91">
        <v>143</v>
      </c>
      <c r="H76" s="91">
        <v>80</v>
      </c>
      <c r="I76" s="89" t="s">
        <v>8</v>
      </c>
    </row>
    <row r="77" spans="1:9" x14ac:dyDescent="0.2">
      <c r="A77" s="26">
        <v>2016</v>
      </c>
      <c r="B77" s="99">
        <v>7616</v>
      </c>
      <c r="C77" s="86">
        <v>1194</v>
      </c>
      <c r="D77" s="86">
        <v>4564</v>
      </c>
      <c r="E77" s="92">
        <v>1858</v>
      </c>
      <c r="F77" s="90">
        <f t="shared" si="0"/>
        <v>312</v>
      </c>
      <c r="G77" s="91">
        <v>202</v>
      </c>
      <c r="H77" s="91">
        <v>110</v>
      </c>
      <c r="I77" s="89" t="s">
        <v>8</v>
      </c>
    </row>
    <row r="78" spans="1:9" x14ac:dyDescent="0.2">
      <c r="A78" s="26">
        <v>2017</v>
      </c>
      <c r="B78" s="99">
        <v>7429</v>
      </c>
      <c r="C78" s="86">
        <v>1153</v>
      </c>
      <c r="D78" s="86">
        <v>4433</v>
      </c>
      <c r="E78" s="92">
        <v>1843</v>
      </c>
      <c r="F78" s="90">
        <f t="shared" ref="F78:F86" si="1">SUM(G78:I78)</f>
        <v>530.06500000000005</v>
      </c>
      <c r="G78" s="91">
        <v>336</v>
      </c>
      <c r="H78" s="91">
        <v>159</v>
      </c>
      <c r="I78" s="91">
        <v>35.064999999999998</v>
      </c>
    </row>
    <row r="79" spans="1:9" x14ac:dyDescent="0.2">
      <c r="A79" s="26">
        <v>2018</v>
      </c>
      <c r="B79" s="99">
        <v>6960</v>
      </c>
      <c r="C79" s="86">
        <v>996</v>
      </c>
      <c r="D79" s="86">
        <v>4183</v>
      </c>
      <c r="E79" s="92">
        <v>1781</v>
      </c>
      <c r="F79" s="90">
        <f t="shared" si="1"/>
        <v>659.41300000000001</v>
      </c>
      <c r="G79" s="91">
        <v>406</v>
      </c>
      <c r="H79" s="91">
        <v>210</v>
      </c>
      <c r="I79" s="91">
        <v>43.412999999999997</v>
      </c>
    </row>
    <row r="80" spans="1:9" x14ac:dyDescent="0.2">
      <c r="A80" s="26">
        <v>2019</v>
      </c>
      <c r="B80" s="99">
        <v>6545</v>
      </c>
      <c r="C80" s="86">
        <v>901</v>
      </c>
      <c r="D80" s="86">
        <v>3963</v>
      </c>
      <c r="E80" s="92">
        <v>1681</v>
      </c>
      <c r="F80" s="90">
        <f t="shared" si="1"/>
        <v>933.19299999999998</v>
      </c>
      <c r="G80" s="91">
        <v>519</v>
      </c>
      <c r="H80" s="91">
        <v>248</v>
      </c>
      <c r="I80" s="91">
        <v>166.19300000000001</v>
      </c>
    </row>
    <row r="81" spans="1:12" x14ac:dyDescent="0.2">
      <c r="A81" s="88" t="s">
        <v>36</v>
      </c>
      <c r="B81" s="100">
        <v>5701</v>
      </c>
      <c r="C81" s="86">
        <v>721</v>
      </c>
      <c r="D81" s="86">
        <v>3639</v>
      </c>
      <c r="E81" s="92">
        <v>1341</v>
      </c>
      <c r="F81" s="90">
        <f t="shared" si="1"/>
        <v>1337.8050000000001</v>
      </c>
      <c r="G81" s="91">
        <v>764</v>
      </c>
      <c r="H81" s="91">
        <v>363</v>
      </c>
      <c r="I81" s="91">
        <v>210.80500000000001</v>
      </c>
    </row>
    <row r="82" spans="1:12" x14ac:dyDescent="0.2">
      <c r="A82" s="26">
        <v>2021</v>
      </c>
      <c r="B82" s="99">
        <v>5449.9219999999996</v>
      </c>
      <c r="C82" s="86">
        <v>639</v>
      </c>
      <c r="D82" s="86">
        <v>3554</v>
      </c>
      <c r="E82" s="92">
        <v>1257</v>
      </c>
      <c r="F82" s="90">
        <f t="shared" si="1"/>
        <v>1591.5640000000001</v>
      </c>
      <c r="G82" s="91">
        <v>796.69100000000003</v>
      </c>
      <c r="H82" s="91">
        <v>428.721</v>
      </c>
      <c r="I82" s="91">
        <v>366.15199999999999</v>
      </c>
    </row>
    <row r="83" spans="1:12" x14ac:dyDescent="0.2">
      <c r="A83" s="26">
        <v>2022</v>
      </c>
      <c r="B83" s="99">
        <v>4375</v>
      </c>
      <c r="C83" s="86">
        <v>589</v>
      </c>
      <c r="D83" s="86">
        <v>3287</v>
      </c>
      <c r="E83" s="92">
        <v>499</v>
      </c>
      <c r="F83" s="90">
        <f t="shared" si="1"/>
        <v>1663</v>
      </c>
      <c r="G83" s="91">
        <v>857</v>
      </c>
      <c r="H83" s="91">
        <v>488</v>
      </c>
      <c r="I83" s="91">
        <v>318</v>
      </c>
    </row>
    <row r="84" spans="1:12" x14ac:dyDescent="0.2">
      <c r="A84" s="123">
        <v>2023</v>
      </c>
      <c r="B84" s="90">
        <f>C84+D84+E84</f>
        <v>3990</v>
      </c>
      <c r="C84" s="11">
        <v>523</v>
      </c>
      <c r="D84" s="11">
        <v>2987</v>
      </c>
      <c r="E84" s="124">
        <v>480</v>
      </c>
      <c r="F84" s="90">
        <f t="shared" si="1"/>
        <v>1840</v>
      </c>
      <c r="G84" s="125">
        <v>918</v>
      </c>
      <c r="H84" s="125">
        <v>588</v>
      </c>
      <c r="I84" s="125">
        <v>334</v>
      </c>
      <c r="L84" s="194">
        <f>B84-B74</f>
        <v>-5331</v>
      </c>
    </row>
    <row r="85" spans="1:12" s="244" customFormat="1" x14ac:dyDescent="0.2">
      <c r="A85" s="239">
        <v>2024</v>
      </c>
      <c r="B85" s="240">
        <f>SUM(C85:E85)</f>
        <v>3737</v>
      </c>
      <c r="C85" s="241">
        <v>503</v>
      </c>
      <c r="D85" s="241">
        <v>2802</v>
      </c>
      <c r="E85" s="242">
        <v>432</v>
      </c>
      <c r="F85" s="240">
        <f t="shared" si="1"/>
        <v>2004</v>
      </c>
      <c r="G85" s="243">
        <v>1023</v>
      </c>
      <c r="H85" s="243">
        <v>662</v>
      </c>
      <c r="I85" s="243">
        <v>319</v>
      </c>
    </row>
    <row r="86" spans="1:12" s="147" customFormat="1" x14ac:dyDescent="0.2">
      <c r="A86" s="142">
        <v>2025</v>
      </c>
      <c r="B86" s="143">
        <f>SUM(C86:E86)</f>
        <v>3027</v>
      </c>
      <c r="C86" s="144">
        <v>439</v>
      </c>
      <c r="D86" s="144">
        <v>2588</v>
      </c>
      <c r="E86" s="145">
        <v>0</v>
      </c>
      <c r="F86" s="143">
        <f t="shared" si="1"/>
        <v>1822</v>
      </c>
      <c r="G86" s="146">
        <v>1114</v>
      </c>
      <c r="H86" s="146">
        <v>708</v>
      </c>
      <c r="I86" s="146">
        <v>0</v>
      </c>
      <c r="L86" s="194">
        <f>B86-B76</f>
        <v>-4804</v>
      </c>
    </row>
    <row r="87" spans="1:12" x14ac:dyDescent="0.2">
      <c r="A87" s="1"/>
      <c r="B87" s="1"/>
      <c r="C87" s="9"/>
      <c r="D87" s="9"/>
      <c r="E87" s="9"/>
      <c r="F87" s="9"/>
      <c r="G87" s="9"/>
      <c r="H87" s="9"/>
      <c r="I87" s="9"/>
    </row>
    <row r="88" spans="1:12" x14ac:dyDescent="0.2">
      <c r="A88" s="4" t="s">
        <v>10</v>
      </c>
      <c r="B88" s="4"/>
      <c r="C88" s="1"/>
      <c r="D88" s="1"/>
      <c r="E88" s="1"/>
    </row>
    <row r="89" spans="1:12" x14ac:dyDescent="0.2">
      <c r="A89" s="4" t="s">
        <v>11</v>
      </c>
      <c r="B89" s="4"/>
      <c r="C89" s="1"/>
      <c r="D89" s="1"/>
      <c r="E89" s="1"/>
    </row>
    <row r="90" spans="1:12" x14ac:dyDescent="0.2">
      <c r="A90" s="4" t="s">
        <v>12</v>
      </c>
      <c r="B90" s="4"/>
      <c r="C90" s="1"/>
      <c r="D90" s="1"/>
      <c r="E90" s="1"/>
    </row>
    <row r="91" spans="1:12" x14ac:dyDescent="0.2">
      <c r="A91" s="4" t="s">
        <v>13</v>
      </c>
      <c r="B91" s="4"/>
      <c r="C91" s="1"/>
      <c r="D91" s="1"/>
      <c r="E91" s="1"/>
    </row>
    <row r="92" spans="1:12" x14ac:dyDescent="0.2">
      <c r="A92" s="1"/>
      <c r="B92" s="1"/>
      <c r="C92" s="1"/>
      <c r="D92" s="1"/>
      <c r="E92" s="1"/>
    </row>
    <row r="93" spans="1:12" x14ac:dyDescent="0.2">
      <c r="A93" s="238" t="s">
        <v>135</v>
      </c>
      <c r="B93" s="36"/>
      <c r="C93" s="1"/>
      <c r="D93" s="1"/>
      <c r="E93" s="1"/>
    </row>
    <row r="94" spans="1:12" x14ac:dyDescent="0.2">
      <c r="A94" s="245" t="s">
        <v>134</v>
      </c>
      <c r="B94" s="1"/>
      <c r="C94" s="1"/>
      <c r="D94" s="1"/>
      <c r="E94" s="1"/>
    </row>
    <row r="95" spans="1:12" x14ac:dyDescent="0.2">
      <c r="A95" s="1"/>
      <c r="B95" s="1"/>
      <c r="C95" s="1"/>
      <c r="D95" s="1"/>
      <c r="E95" s="1"/>
    </row>
    <row r="96" spans="1:12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  <row r="99" spans="1:5" x14ac:dyDescent="0.2">
      <c r="A99" s="1"/>
      <c r="B99" s="1"/>
      <c r="C99" s="1"/>
      <c r="D99" s="1"/>
      <c r="E99" s="1"/>
    </row>
    <row r="100" spans="1:5" x14ac:dyDescent="0.2">
      <c r="A100" s="1"/>
      <c r="B100" s="1"/>
      <c r="C100" s="1"/>
      <c r="D100" s="1"/>
      <c r="E100" s="1"/>
    </row>
  </sheetData>
  <pageMargins left="0.75" right="0.75" top="1" bottom="1" header="0.5" footer="0.5"/>
  <pageSetup paperSize="9" orientation="portrait" r:id="rId1"/>
  <headerFooter>
    <oddFooter>&amp;C&amp;1#&amp;"Calibri"&amp;12&amp;K008000C1 Données Internes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6"/>
  <sheetViews>
    <sheetView zoomScaleNormal="100" workbookViewId="0">
      <selection activeCell="A31" sqref="A31"/>
    </sheetView>
  </sheetViews>
  <sheetFormatPr baseColWidth="10" defaultColWidth="11.42578125" defaultRowHeight="11.25" x14ac:dyDescent="0.2"/>
  <cols>
    <col min="1" max="1" width="31.5703125" style="54" customWidth="1"/>
    <col min="2" max="2" width="10.5703125" style="63" hidden="1" customWidth="1"/>
    <col min="3" max="3" width="11.7109375" style="54" hidden="1" customWidth="1"/>
    <col min="4" max="14" width="11.7109375" style="54" bestFit="1" customWidth="1"/>
    <col min="15" max="16384" width="11.42578125" style="54"/>
  </cols>
  <sheetData>
    <row r="1" spans="1:15" x14ac:dyDescent="0.2">
      <c r="A1" s="209" t="s">
        <v>74</v>
      </c>
      <c r="B1" s="210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5" x14ac:dyDescent="0.2">
      <c r="A2" s="212" t="s">
        <v>26</v>
      </c>
      <c r="B2" s="213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5" x14ac:dyDescent="0.2">
      <c r="A3" s="212"/>
      <c r="B3" s="213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5" x14ac:dyDescent="0.2">
      <c r="A4" s="214"/>
      <c r="B4" s="215">
        <v>2010</v>
      </c>
      <c r="C4" s="216">
        <v>2011</v>
      </c>
      <c r="D4" s="217">
        <v>2012</v>
      </c>
      <c r="E4" s="217">
        <v>2013</v>
      </c>
      <c r="F4" s="217">
        <v>2014</v>
      </c>
      <c r="G4" s="217">
        <v>2015</v>
      </c>
      <c r="H4" s="217">
        <v>2016</v>
      </c>
      <c r="I4" s="217">
        <v>2017</v>
      </c>
      <c r="J4" s="217">
        <v>2018</v>
      </c>
      <c r="K4" s="217">
        <v>2019</v>
      </c>
      <c r="L4" s="217">
        <v>2020</v>
      </c>
      <c r="M4" s="217">
        <v>2021</v>
      </c>
      <c r="N4" s="218">
        <v>2022</v>
      </c>
    </row>
    <row r="5" spans="1:15" x14ac:dyDescent="0.2">
      <c r="A5" s="214" t="s">
        <v>41</v>
      </c>
      <c r="B5" s="213"/>
      <c r="C5" s="219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</row>
    <row r="6" spans="1:15" ht="16.5" customHeight="1" x14ac:dyDescent="0.2">
      <c r="A6" s="214" t="s">
        <v>27</v>
      </c>
      <c r="B6" s="219">
        <v>0.63588321776768564</v>
      </c>
      <c r="C6" s="219">
        <v>0.68412216670685566</v>
      </c>
      <c r="D6" s="220">
        <v>0.66955272948480427</v>
      </c>
      <c r="E6" s="220">
        <v>0.6536757668968538</v>
      </c>
      <c r="F6" s="220">
        <v>0.56652045845764309</v>
      </c>
      <c r="G6" s="220">
        <v>0.5376989773175781</v>
      </c>
      <c r="H6" s="220">
        <v>0.58463881074386914</v>
      </c>
      <c r="I6" s="220">
        <v>0.5549091881145144</v>
      </c>
      <c r="J6" s="220">
        <v>0.59538542561037078</v>
      </c>
      <c r="K6" s="220">
        <v>0.59466080498171048</v>
      </c>
      <c r="L6" s="220">
        <v>0.44107519318243504</v>
      </c>
      <c r="M6" s="220">
        <v>0.6981909954023755</v>
      </c>
      <c r="N6" s="221">
        <v>0.75826983335244247</v>
      </c>
      <c r="O6" s="58"/>
    </row>
    <row r="7" spans="1:15" ht="16.5" customHeight="1" x14ac:dyDescent="0.2">
      <c r="A7" s="214" t="s">
        <v>28</v>
      </c>
      <c r="B7" s="219">
        <v>5.1510255910376683</v>
      </c>
      <c r="C7" s="219">
        <v>5.0733293043978085</v>
      </c>
      <c r="D7" s="220">
        <v>4.8169849115653633</v>
      </c>
      <c r="E7" s="220">
        <v>4.5991012700218104</v>
      </c>
      <c r="F7" s="220">
        <v>4.3508218359463653</v>
      </c>
      <c r="G7" s="220">
        <v>4.262425742800712</v>
      </c>
      <c r="H7" s="220">
        <v>4.2764131191232675</v>
      </c>
      <c r="I7" s="220">
        <v>4.1603054832826132</v>
      </c>
      <c r="J7" s="220">
        <v>3.6983963976232936</v>
      </c>
      <c r="K7" s="220">
        <v>4.1634933684612445</v>
      </c>
      <c r="L7" s="220">
        <v>3.3452688927913918</v>
      </c>
      <c r="M7" s="220">
        <v>3.7573817948682677</v>
      </c>
      <c r="N7" s="221">
        <v>3.714493386606085</v>
      </c>
    </row>
    <row r="8" spans="1:15" x14ac:dyDescent="0.2">
      <c r="A8" s="222" t="s">
        <v>15</v>
      </c>
      <c r="B8" s="223">
        <v>5.7869088088053546</v>
      </c>
      <c r="C8" s="219">
        <v>5.7574514711046643</v>
      </c>
      <c r="D8" s="224">
        <v>5.4865376410501678</v>
      </c>
      <c r="E8" s="224">
        <v>5.2527770369186646</v>
      </c>
      <c r="F8" s="224">
        <v>4.9173422944040075</v>
      </c>
      <c r="G8" s="224">
        <v>4.8001247201182897</v>
      </c>
      <c r="H8" s="224">
        <v>4.861051929867136</v>
      </c>
      <c r="I8" s="224">
        <v>4.7152146713971277</v>
      </c>
      <c r="J8" s="224">
        <v>4.2937818232336644</v>
      </c>
      <c r="K8" s="224">
        <v>4.7581541734429553</v>
      </c>
      <c r="L8" s="224">
        <v>3.7863440859738269</v>
      </c>
      <c r="M8" s="224">
        <v>4.4555727902706428</v>
      </c>
      <c r="N8" s="225">
        <v>4.4727632199585283</v>
      </c>
    </row>
    <row r="9" spans="1:15" x14ac:dyDescent="0.2">
      <c r="A9" s="211" t="s">
        <v>52</v>
      </c>
      <c r="B9" s="213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26"/>
      <c r="N9" s="211"/>
    </row>
    <row r="10" spans="1:15" x14ac:dyDescent="0.2">
      <c r="A10" s="227" t="s">
        <v>73</v>
      </c>
      <c r="B10" s="213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</row>
    <row r="11" spans="1:15" s="114" customFormat="1" x14ac:dyDescent="0.2">
      <c r="B11" s="63"/>
    </row>
    <row r="12" spans="1:15" s="114" customFormat="1" x14ac:dyDescent="0.2">
      <c r="A12" s="199" t="s">
        <v>129</v>
      </c>
      <c r="B12" s="228"/>
      <c r="C12" s="199"/>
      <c r="D12" s="199"/>
      <c r="E12" s="199"/>
    </row>
    <row r="13" spans="1:15" s="114" customFormat="1" x14ac:dyDescent="0.2">
      <c r="B13" s="63"/>
    </row>
    <row r="14" spans="1:15" s="114" customFormat="1" x14ac:dyDescent="0.2">
      <c r="A14" s="2" t="s">
        <v>126</v>
      </c>
      <c r="B14" s="62"/>
    </row>
    <row r="15" spans="1:15" s="114" customFormat="1" x14ac:dyDescent="0.2">
      <c r="A15" s="16" t="s">
        <v>26</v>
      </c>
      <c r="B15" s="63"/>
    </row>
    <row r="16" spans="1:15" s="114" customFormat="1" x14ac:dyDescent="0.2">
      <c r="A16" s="16"/>
      <c r="B16" s="63"/>
    </row>
    <row r="17" spans="1:16" s="114" customFormat="1" x14ac:dyDescent="0.2">
      <c r="A17" s="203"/>
      <c r="B17" s="204">
        <v>2010</v>
      </c>
      <c r="C17" s="126">
        <v>2011</v>
      </c>
      <c r="D17" s="205">
        <v>2013</v>
      </c>
      <c r="E17" s="205">
        <v>2014</v>
      </c>
      <c r="F17" s="205">
        <v>2015</v>
      </c>
      <c r="G17" s="205">
        <v>2016</v>
      </c>
      <c r="H17" s="205">
        <v>2017</v>
      </c>
      <c r="I17" s="205">
        <v>2018</v>
      </c>
      <c r="J17" s="205">
        <v>2019</v>
      </c>
      <c r="K17" s="205">
        <v>2020</v>
      </c>
      <c r="L17" s="205">
        <v>2021</v>
      </c>
      <c r="M17" s="206">
        <v>2022</v>
      </c>
      <c r="N17" s="206">
        <v>2023</v>
      </c>
    </row>
    <row r="18" spans="1:16" s="114" customFormat="1" x14ac:dyDescent="0.2">
      <c r="A18" s="203" t="s">
        <v>41</v>
      </c>
      <c r="B18" s="63"/>
      <c r="C18" s="64"/>
    </row>
    <row r="19" spans="1:16" s="114" customFormat="1" ht="16.5" customHeight="1" x14ac:dyDescent="0.2">
      <c r="A19" s="203" t="s">
        <v>27</v>
      </c>
      <c r="B19" s="64">
        <v>0.63588321776768564</v>
      </c>
      <c r="C19" s="64">
        <v>0.68412216670685566</v>
      </c>
      <c r="D19" s="60">
        <v>0.77321548333023604</v>
      </c>
      <c r="E19" s="60">
        <v>0.66959050953841559</v>
      </c>
      <c r="F19" s="60">
        <v>0.63305434812123496</v>
      </c>
      <c r="G19" s="60">
        <v>0.68541688061291384</v>
      </c>
      <c r="H19" s="60">
        <v>0.64977144468766779</v>
      </c>
      <c r="I19" s="60">
        <v>0.69648020645637887</v>
      </c>
      <c r="J19" s="60">
        <v>0.70239919113179639</v>
      </c>
      <c r="K19" s="60">
        <v>0.48439367785824355</v>
      </c>
      <c r="L19" s="60">
        <v>0.80724880010445188</v>
      </c>
      <c r="M19" s="60">
        <v>0.45809714155455505</v>
      </c>
      <c r="N19" s="60">
        <v>0.46875444371036712</v>
      </c>
      <c r="O19" s="207"/>
    </row>
    <row r="20" spans="1:16" s="114" customFormat="1" ht="16.5" customHeight="1" x14ac:dyDescent="0.2">
      <c r="A20" s="203" t="s">
        <v>28</v>
      </c>
      <c r="B20" s="64">
        <v>5.1510255910376683</v>
      </c>
      <c r="C20" s="64">
        <v>5.0733293043978085</v>
      </c>
      <c r="D20" s="60">
        <v>5.0514024881477253</v>
      </c>
      <c r="E20" s="60">
        <v>4.8486722826740882</v>
      </c>
      <c r="F20" s="60">
        <v>4.5771553860197525</v>
      </c>
      <c r="G20" s="60">
        <v>4.651917388072091</v>
      </c>
      <c r="H20" s="60">
        <v>4.4299842196546511</v>
      </c>
      <c r="I20" s="60">
        <v>3.8482561833305913</v>
      </c>
      <c r="J20" s="60">
        <v>4.4173660891014972</v>
      </c>
      <c r="K20" s="60">
        <v>3.4937232190584626</v>
      </c>
      <c r="L20" s="60">
        <v>3.7979735548132019</v>
      </c>
      <c r="M20" s="60">
        <v>3.5059207347121504</v>
      </c>
      <c r="N20" s="60">
        <v>3.3731966173245018</v>
      </c>
    </row>
    <row r="21" spans="1:16" s="114" customFormat="1" x14ac:dyDescent="0.2">
      <c r="A21" s="208" t="s">
        <v>15</v>
      </c>
      <c r="B21" s="65">
        <v>5.7869088088053546</v>
      </c>
      <c r="C21" s="64">
        <v>5.7574514711046643</v>
      </c>
      <c r="D21" s="61">
        <v>5.4865376410501678</v>
      </c>
      <c r="E21" s="61">
        <v>5.2527770369186646</v>
      </c>
      <c r="F21" s="61">
        <v>4.9173422944040075</v>
      </c>
      <c r="G21" s="61">
        <v>4.8001247201182897</v>
      </c>
      <c r="H21" s="61">
        <v>4.861051929867136</v>
      </c>
      <c r="I21" s="61">
        <v>4.7152146713971277</v>
      </c>
      <c r="J21" s="61">
        <v>4.2937818232336644</v>
      </c>
      <c r="K21" s="61">
        <v>4.7581541734429553</v>
      </c>
      <c r="L21" s="61">
        <v>3.7863440859738269</v>
      </c>
      <c r="M21" s="61">
        <v>4.4555727902706428</v>
      </c>
      <c r="N21" s="61">
        <v>4.4727632199585283</v>
      </c>
      <c r="P21" s="114">
        <f>N21/D21-1</f>
        <v>-0.18477489582985795</v>
      </c>
    </row>
    <row r="22" spans="1:16" s="114" customFormat="1" x14ac:dyDescent="0.2">
      <c r="A22" s="114" t="s">
        <v>127</v>
      </c>
      <c r="B22" s="63"/>
      <c r="M22" s="207"/>
    </row>
    <row r="23" spans="1:16" s="114" customFormat="1" x14ac:dyDescent="0.2">
      <c r="A23" s="114" t="s">
        <v>128</v>
      </c>
      <c r="B23" s="63"/>
    </row>
    <row r="24" spans="1:16" s="114" customFormat="1" x14ac:dyDescent="0.2">
      <c r="B24" s="63"/>
    </row>
    <row r="25" spans="1:16" s="114" customFormat="1" x14ac:dyDescent="0.2">
      <c r="B25" s="63"/>
    </row>
    <row r="26" spans="1:16" s="114" customFormat="1" x14ac:dyDescent="0.2">
      <c r="B26" s="63"/>
    </row>
    <row r="27" spans="1:16" s="114" customFormat="1" x14ac:dyDescent="0.2">
      <c r="B27" s="63"/>
    </row>
    <row r="28" spans="1:16" s="114" customFormat="1" x14ac:dyDescent="0.2">
      <c r="B28" s="63"/>
    </row>
    <row r="29" spans="1:16" s="114" customFormat="1" x14ac:dyDescent="0.2">
      <c r="B29" s="63"/>
    </row>
    <row r="30" spans="1:16" s="114" customFormat="1" x14ac:dyDescent="0.2">
      <c r="B30" s="63"/>
    </row>
    <row r="31" spans="1:16" s="114" customFormat="1" x14ac:dyDescent="0.2">
      <c r="B31" s="63"/>
    </row>
    <row r="32" spans="1:16" s="114" customFormat="1" x14ac:dyDescent="0.2">
      <c r="B32" s="63"/>
    </row>
    <row r="33" spans="2:2" s="114" customFormat="1" x14ac:dyDescent="0.2">
      <c r="B33" s="63"/>
    </row>
    <row r="34" spans="2:2" s="114" customFormat="1" x14ac:dyDescent="0.2">
      <c r="B34" s="63"/>
    </row>
    <row r="35" spans="2:2" s="114" customFormat="1" x14ac:dyDescent="0.2">
      <c r="B35" s="63"/>
    </row>
    <row r="36" spans="2:2" s="114" customFormat="1" x14ac:dyDescent="0.2">
      <c r="B36" s="63"/>
    </row>
    <row r="37" spans="2:2" s="114" customFormat="1" x14ac:dyDescent="0.2">
      <c r="B37" s="63"/>
    </row>
    <row r="38" spans="2:2" s="114" customFormat="1" x14ac:dyDescent="0.2">
      <c r="B38" s="63"/>
    </row>
    <row r="39" spans="2:2" s="114" customFormat="1" x14ac:dyDescent="0.2">
      <c r="B39" s="63"/>
    </row>
    <row r="40" spans="2:2" s="114" customFormat="1" x14ac:dyDescent="0.2">
      <c r="B40" s="63"/>
    </row>
    <row r="41" spans="2:2" s="114" customFormat="1" x14ac:dyDescent="0.2">
      <c r="B41" s="63"/>
    </row>
    <row r="42" spans="2:2" s="114" customFormat="1" x14ac:dyDescent="0.2">
      <c r="B42" s="63"/>
    </row>
    <row r="43" spans="2:2" s="114" customFormat="1" x14ac:dyDescent="0.2">
      <c r="B43" s="63"/>
    </row>
    <row r="44" spans="2:2" s="114" customFormat="1" x14ac:dyDescent="0.2">
      <c r="B44" s="63"/>
    </row>
    <row r="45" spans="2:2" s="114" customFormat="1" x14ac:dyDescent="0.2">
      <c r="B45" s="63"/>
    </row>
    <row r="46" spans="2:2" s="114" customFormat="1" x14ac:dyDescent="0.2">
      <c r="B46" s="63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O42"/>
  <sheetViews>
    <sheetView zoomScale="115" zoomScaleNormal="115" workbookViewId="0">
      <selection activeCell="B38" sqref="B38"/>
    </sheetView>
  </sheetViews>
  <sheetFormatPr baseColWidth="10" defaultColWidth="11.42578125" defaultRowHeight="11.25" x14ac:dyDescent="0.2"/>
  <cols>
    <col min="1" max="1" width="24.5703125" style="1" customWidth="1"/>
    <col min="2" max="2" width="11.42578125" style="63"/>
    <col min="3" max="16384" width="11.42578125" style="1"/>
  </cols>
  <sheetData>
    <row r="1" spans="1:15" x14ac:dyDescent="0.2">
      <c r="A1" s="2" t="s">
        <v>72</v>
      </c>
    </row>
    <row r="2" spans="1:15" x14ac:dyDescent="0.2">
      <c r="A2" s="16" t="s">
        <v>53</v>
      </c>
    </row>
    <row r="3" spans="1:15" x14ac:dyDescent="0.2">
      <c r="O3" s="31"/>
    </row>
    <row r="4" spans="1:15" x14ac:dyDescent="0.2">
      <c r="A4" s="51"/>
      <c r="B4" s="71">
        <v>2011</v>
      </c>
      <c r="C4" s="19">
        <v>2012</v>
      </c>
      <c r="D4" s="19">
        <v>2013</v>
      </c>
      <c r="E4" s="19">
        <v>2014</v>
      </c>
      <c r="F4" s="19">
        <v>2015</v>
      </c>
      <c r="G4" s="19">
        <v>2016</v>
      </c>
      <c r="H4" s="19">
        <v>2017</v>
      </c>
      <c r="I4" s="19">
        <v>2018</v>
      </c>
      <c r="J4" s="19">
        <v>2019</v>
      </c>
      <c r="K4" s="19">
        <v>2020</v>
      </c>
      <c r="L4" s="19">
        <v>2021</v>
      </c>
      <c r="M4" s="70">
        <v>2022</v>
      </c>
      <c r="N4" s="127">
        <v>2023</v>
      </c>
      <c r="O4" s="31"/>
    </row>
    <row r="5" spans="1:15" x14ac:dyDescent="0.2">
      <c r="A5" s="10" t="s">
        <v>0</v>
      </c>
      <c r="B5" s="72">
        <v>3910.9555093555095</v>
      </c>
      <c r="C5" s="69">
        <v>3720.7168717583654</v>
      </c>
      <c r="D5" s="69">
        <v>3374.0347397039573</v>
      </c>
      <c r="E5" s="69">
        <v>3061.6437794014619</v>
      </c>
      <c r="F5" s="69">
        <v>2793.2450000000003</v>
      </c>
      <c r="G5" s="69">
        <v>2598.214136177849</v>
      </c>
      <c r="H5" s="69">
        <v>2561.7699812752539</v>
      </c>
      <c r="I5" s="69">
        <v>2377.0424710424713</v>
      </c>
      <c r="J5" s="69">
        <v>2223.711005240591</v>
      </c>
      <c r="K5" s="69">
        <v>1745.2715639810428</v>
      </c>
      <c r="L5" s="69">
        <v>1908.9898774145615</v>
      </c>
      <c r="M5" s="69">
        <v>1816</v>
      </c>
      <c r="N5" s="69">
        <v>1816</v>
      </c>
      <c r="O5" s="31"/>
    </row>
    <row r="6" spans="1:15" x14ac:dyDescent="0.2">
      <c r="A6" s="4"/>
      <c r="B6" s="73">
        <f>B5/$B$5*100</f>
        <v>100</v>
      </c>
      <c r="C6" s="52">
        <f>C5/$C$5*100</f>
        <v>100</v>
      </c>
      <c r="D6" s="52">
        <f t="shared" ref="D6:M6" si="0">D5/$C$5*100</f>
        <v>90.682383422241685</v>
      </c>
      <c r="E6" s="52">
        <f t="shared" si="0"/>
        <v>82.286394932129468</v>
      </c>
      <c r="F6" s="52">
        <f t="shared" si="0"/>
        <v>75.072764100966026</v>
      </c>
      <c r="G6" s="52">
        <f t="shared" si="0"/>
        <v>69.831009069764676</v>
      </c>
      <c r="H6" s="52">
        <f t="shared" si="0"/>
        <v>68.851516241938413</v>
      </c>
      <c r="I6" s="52">
        <f t="shared" si="0"/>
        <v>63.88667971715649</v>
      </c>
      <c r="J6" s="52">
        <f t="shared" si="0"/>
        <v>59.765660271529676</v>
      </c>
      <c r="K6" s="52">
        <f t="shared" si="0"/>
        <v>46.906862955047927</v>
      </c>
      <c r="L6" s="52">
        <f t="shared" si="0"/>
        <v>51.307044938154519</v>
      </c>
      <c r="M6" s="52">
        <f t="shared" si="0"/>
        <v>48.807798674070582</v>
      </c>
      <c r="N6" s="128">
        <f>N5/$C$5*100</f>
        <v>48.807798674070582</v>
      </c>
      <c r="O6" s="31"/>
    </row>
    <row r="7" spans="1:15" x14ac:dyDescent="0.2">
      <c r="A7" s="22" t="s">
        <v>24</v>
      </c>
      <c r="B7" s="74">
        <v>8817.9220012760525</v>
      </c>
      <c r="C7" s="53">
        <v>8344.7199012474011</v>
      </c>
      <c r="D7" s="53">
        <v>7589.2202328892508</v>
      </c>
      <c r="E7" s="53">
        <v>7130.4901470143986</v>
      </c>
      <c r="F7" s="53">
        <v>6774.3808677810039</v>
      </c>
      <c r="G7" s="53">
        <v>6295.0225300000002</v>
      </c>
      <c r="H7" s="53">
        <v>5960.3145798026126</v>
      </c>
      <c r="I7" s="53">
        <v>5479.093165467626</v>
      </c>
      <c r="J7" s="53">
        <v>4937.0435810810814</v>
      </c>
      <c r="K7" s="53">
        <v>4204.1021200571704</v>
      </c>
      <c r="L7" s="53">
        <v>5312.3150000000005</v>
      </c>
      <c r="M7" s="82" t="s">
        <v>54</v>
      </c>
      <c r="N7" s="129" t="s">
        <v>54</v>
      </c>
      <c r="O7" s="31"/>
    </row>
    <row r="8" spans="1:15" x14ac:dyDescent="0.2">
      <c r="A8" s="4"/>
      <c r="B8" s="75">
        <v>100</v>
      </c>
      <c r="C8" s="79">
        <f>C7/$C$7*100</f>
        <v>100</v>
      </c>
      <c r="D8" s="79">
        <f t="shared" ref="D8:L8" si="1">D7/$C$7*100</f>
        <v>90.946374745961037</v>
      </c>
      <c r="E8" s="79">
        <f t="shared" si="1"/>
        <v>85.449125092245509</v>
      </c>
      <c r="F8" s="79">
        <f t="shared" si="1"/>
        <v>81.181644775977958</v>
      </c>
      <c r="G8" s="79">
        <f t="shared" si="1"/>
        <v>75.437193872247235</v>
      </c>
      <c r="H8" s="79">
        <f t="shared" si="1"/>
        <v>71.426179072968537</v>
      </c>
      <c r="I8" s="79">
        <f t="shared" si="1"/>
        <v>65.659401757134944</v>
      </c>
      <c r="J8" s="79">
        <f t="shared" si="1"/>
        <v>59.163682418424521</v>
      </c>
      <c r="K8" s="79">
        <f t="shared" si="1"/>
        <v>50.380386277899213</v>
      </c>
      <c r="L8" s="79">
        <f t="shared" si="1"/>
        <v>63.660794644597892</v>
      </c>
      <c r="M8" s="79" t="s">
        <v>54</v>
      </c>
      <c r="N8" s="130" t="s">
        <v>54</v>
      </c>
      <c r="O8" s="31"/>
    </row>
    <row r="9" spans="1:15" ht="15" x14ac:dyDescent="0.2">
      <c r="A9" s="62" t="s">
        <v>29</v>
      </c>
      <c r="B9" s="76">
        <v>2921.8150000000001</v>
      </c>
      <c r="C9" s="76">
        <v>2795.1880000000001</v>
      </c>
      <c r="D9" s="76">
        <v>2619.7849999999999</v>
      </c>
      <c r="E9" s="76">
        <v>2446.7139999999999</v>
      </c>
      <c r="F9" s="76">
        <v>2335.511</v>
      </c>
      <c r="G9" s="76">
        <v>2130.4949999999999</v>
      </c>
      <c r="H9" s="76">
        <v>2083.4319999999998</v>
      </c>
      <c r="I9" s="76">
        <v>1893.84</v>
      </c>
      <c r="J9" s="76">
        <v>1790.857</v>
      </c>
      <c r="K9" s="76">
        <v>1590.23</v>
      </c>
      <c r="L9" s="76">
        <v>2087.0010000000002</v>
      </c>
      <c r="M9" s="80"/>
      <c r="O9" s="31"/>
    </row>
    <row r="10" spans="1:15" ht="12.75" x14ac:dyDescent="0.2">
      <c r="A10" s="62" t="s">
        <v>30</v>
      </c>
      <c r="B10" s="76">
        <v>4938.2550000000001</v>
      </c>
      <c r="C10" s="76">
        <v>4813.9309999999996</v>
      </c>
      <c r="D10" s="76">
        <v>4453.6559999999999</v>
      </c>
      <c r="E10" s="76">
        <v>4265.4089999999997</v>
      </c>
      <c r="F10" s="76">
        <v>4079.924</v>
      </c>
      <c r="G10" s="76">
        <v>3836.3510000000001</v>
      </c>
      <c r="H10" s="76">
        <v>3583.6689999999999</v>
      </c>
      <c r="I10" s="76">
        <v>3375.9569999999999</v>
      </c>
      <c r="J10" s="76">
        <v>3057.2730000000001</v>
      </c>
      <c r="K10" s="76">
        <v>2591.9549999999999</v>
      </c>
      <c r="L10" s="76">
        <v>3225.3139999999999</v>
      </c>
      <c r="M10" s="81"/>
    </row>
    <row r="11" spans="1:15" ht="12.75" x14ac:dyDescent="0.2">
      <c r="A11" s="62" t="s">
        <v>25</v>
      </c>
      <c r="B11" s="77">
        <v>0.8913744075829384</v>
      </c>
      <c r="C11" s="63">
        <v>0.91184834123222747</v>
      </c>
      <c r="D11" s="63">
        <v>0.93203791469194308</v>
      </c>
      <c r="E11" s="63">
        <v>0.94132701421800946</v>
      </c>
      <c r="F11" s="63">
        <v>0.9470142180094786</v>
      </c>
      <c r="G11" s="63">
        <v>0.94786729857819907</v>
      </c>
      <c r="H11" s="63">
        <v>0.95080568720379144</v>
      </c>
      <c r="I11" s="63">
        <v>0.96180094786729853</v>
      </c>
      <c r="J11" s="63">
        <v>0.98199052132701414</v>
      </c>
      <c r="K11" s="63">
        <v>0.99478672985781991</v>
      </c>
      <c r="L11" s="63">
        <v>1</v>
      </c>
      <c r="M11" s="81"/>
    </row>
    <row r="12" spans="1:15" ht="12.75" x14ac:dyDescent="0.2">
      <c r="A12" s="62" t="s">
        <v>29</v>
      </c>
      <c r="B12" s="78">
        <v>3277.8762494683115</v>
      </c>
      <c r="C12" s="78">
        <v>3065.4088773388776</v>
      </c>
      <c r="D12" s="78">
        <v>2810.8137648733855</v>
      </c>
      <c r="E12" s="78">
        <v>2599.2178733259489</v>
      </c>
      <c r="F12" s="78">
        <v>2466.1836703032732</v>
      </c>
      <c r="G12" s="78">
        <v>2247.6722249999998</v>
      </c>
      <c r="H12" s="78">
        <v>2191.2279533446317</v>
      </c>
      <c r="I12" s="78">
        <v>1969.0560756873954</v>
      </c>
      <c r="J12" s="78">
        <v>1823.7009025096527</v>
      </c>
      <c r="K12" s="78">
        <v>1598.563744640305</v>
      </c>
      <c r="L12" s="78">
        <v>2087.0010000000002</v>
      </c>
      <c r="M12" s="81"/>
    </row>
    <row r="13" spans="1:15" ht="12.75" x14ac:dyDescent="0.2">
      <c r="A13" s="62" t="s">
        <v>30</v>
      </c>
      <c r="B13" s="78">
        <v>5540.045751807741</v>
      </c>
      <c r="C13" s="78">
        <v>5279.3110239085236</v>
      </c>
      <c r="D13" s="78">
        <v>4778.4064680158654</v>
      </c>
      <c r="E13" s="78">
        <v>4531.2722736884498</v>
      </c>
      <c r="F13" s="78">
        <v>4308.1971974777307</v>
      </c>
      <c r="G13" s="78">
        <v>4047.3503049999999</v>
      </c>
      <c r="H13" s="78">
        <v>3769.0866264579804</v>
      </c>
      <c r="I13" s="78">
        <v>3510.0370897802309</v>
      </c>
      <c r="J13" s="78">
        <v>3113.3426785714291</v>
      </c>
      <c r="K13" s="78">
        <v>2605.5383754168652</v>
      </c>
      <c r="L13" s="78">
        <v>3225.3139999999999</v>
      </c>
      <c r="M13" s="81"/>
    </row>
    <row r="14" spans="1:15" ht="12.75" x14ac:dyDescent="0.2">
      <c r="A14" s="62" t="s">
        <v>31</v>
      </c>
      <c r="B14" s="78">
        <v>8817.9220012760525</v>
      </c>
      <c r="C14" s="78">
        <v>8344.7199012474011</v>
      </c>
      <c r="D14" s="78">
        <v>7589.2202328892508</v>
      </c>
      <c r="E14" s="78">
        <v>7130.4901470143986</v>
      </c>
      <c r="F14" s="78">
        <v>6774.3808677810039</v>
      </c>
      <c r="G14" s="78">
        <v>6295.0225300000002</v>
      </c>
      <c r="H14" s="78">
        <v>5960.3145798026126</v>
      </c>
      <c r="I14" s="78">
        <v>5479.093165467626</v>
      </c>
      <c r="J14" s="78">
        <v>4937.0435810810814</v>
      </c>
      <c r="K14" s="78">
        <v>4204.1021200571704</v>
      </c>
      <c r="L14" s="78">
        <v>5312.3150000000005</v>
      </c>
      <c r="M14" s="81"/>
    </row>
    <row r="15" spans="1:15" ht="12.75" x14ac:dyDescent="0.2">
      <c r="A15" s="2"/>
      <c r="B15" s="7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 spans="1:15" ht="12.75" x14ac:dyDescent="0.2">
      <c r="A16" s="2"/>
      <c r="B16" s="7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1:14" ht="12.75" x14ac:dyDescent="0.2">
      <c r="M17" s="18"/>
    </row>
    <row r="18" spans="1:14" x14ac:dyDescent="0.2">
      <c r="A18" s="11" t="s">
        <v>22</v>
      </c>
      <c r="M18" s="14"/>
    </row>
    <row r="19" spans="1:14" x14ac:dyDescent="0.2">
      <c r="A19" s="11" t="s">
        <v>23</v>
      </c>
      <c r="M19" s="14"/>
    </row>
    <row r="20" spans="1:14" x14ac:dyDescent="0.2">
      <c r="A20" s="12" t="s">
        <v>64</v>
      </c>
    </row>
    <row r="23" spans="1:14" x14ac:dyDescent="0.2">
      <c r="A23" s="13"/>
    </row>
    <row r="24" spans="1:14" ht="18" x14ac:dyDescent="0.25">
      <c r="A24" s="149" t="s">
        <v>98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4" ht="15" x14ac:dyDescent="0.25">
      <c r="A25" s="150"/>
      <c r="B25" s="151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</row>
    <row r="26" spans="1:14" ht="15.75" thickBot="1" x14ac:dyDescent="0.3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</row>
    <row r="27" spans="1:14" ht="13.5" thickBot="1" x14ac:dyDescent="0.25">
      <c r="A27" s="152"/>
      <c r="B27" s="153">
        <v>2013</v>
      </c>
      <c r="C27" s="153">
        <v>2014</v>
      </c>
      <c r="D27" s="153">
        <v>2015</v>
      </c>
      <c r="E27" s="154">
        <v>2016</v>
      </c>
      <c r="F27" s="155" t="s">
        <v>79</v>
      </c>
      <c r="G27" s="156">
        <v>2017</v>
      </c>
      <c r="H27" s="156">
        <v>2018</v>
      </c>
      <c r="I27" s="156">
        <v>2019</v>
      </c>
      <c r="J27" s="156">
        <v>2020</v>
      </c>
      <c r="K27" s="156">
        <v>2021</v>
      </c>
      <c r="L27" s="156">
        <v>2022</v>
      </c>
      <c r="M27" s="156">
        <v>2023</v>
      </c>
      <c r="N27" s="153">
        <v>2024</v>
      </c>
    </row>
    <row r="28" spans="1:14" ht="13.5" thickBot="1" x14ac:dyDescent="0.25">
      <c r="A28" s="157" t="s">
        <v>80</v>
      </c>
      <c r="B28" s="158"/>
      <c r="C28" s="158"/>
      <c r="D28" s="158"/>
      <c r="E28" s="158"/>
      <c r="F28" s="155" t="s">
        <v>81</v>
      </c>
      <c r="G28" s="159"/>
      <c r="H28" s="158"/>
      <c r="I28" s="158"/>
      <c r="J28" s="158"/>
      <c r="K28" s="158"/>
      <c r="L28" s="158"/>
      <c r="M28" s="158"/>
      <c r="N28" s="158"/>
    </row>
    <row r="29" spans="1:14" ht="12.75" x14ac:dyDescent="0.2">
      <c r="A29" s="160" t="s">
        <v>82</v>
      </c>
      <c r="B29" s="161">
        <v>2350.4524229999997</v>
      </c>
      <c r="C29" s="161">
        <v>2144.6113580000001</v>
      </c>
      <c r="D29" s="161">
        <v>2005.749534</v>
      </c>
      <c r="E29" s="162">
        <v>1865.080211</v>
      </c>
      <c r="F29" s="155" t="s">
        <v>83</v>
      </c>
      <c r="G29" s="163">
        <v>1650.293095</v>
      </c>
      <c r="H29" s="163">
        <v>1524.2457943300001</v>
      </c>
      <c r="I29" s="163">
        <v>1431.2845165486813</v>
      </c>
      <c r="J29" s="163">
        <v>1026.6460864939509</v>
      </c>
      <c r="K29" s="163">
        <v>1136.6177626616841</v>
      </c>
      <c r="L29" s="163">
        <v>1122.7958559684989</v>
      </c>
      <c r="M29" s="163">
        <v>1078.926608550338</v>
      </c>
      <c r="N29" s="161">
        <v>995.50299048985619</v>
      </c>
    </row>
    <row r="30" spans="1:14" ht="12.75" x14ac:dyDescent="0.2">
      <c r="A30" s="164" t="s">
        <v>84</v>
      </c>
      <c r="B30" s="165">
        <v>477.52029700000003</v>
      </c>
      <c r="C30" s="165">
        <v>429.34263199999998</v>
      </c>
      <c r="D30" s="165">
        <v>406.79814199999998</v>
      </c>
      <c r="E30" s="166">
        <v>387.985861</v>
      </c>
      <c r="F30" s="155" t="s">
        <v>81</v>
      </c>
      <c r="G30" s="167">
        <v>367.07732500000003</v>
      </c>
      <c r="H30" s="167">
        <v>354.07276899999999</v>
      </c>
      <c r="I30" s="167">
        <v>358.79817857900002</v>
      </c>
      <c r="J30" s="167">
        <v>324.16599634236701</v>
      </c>
      <c r="K30" s="167">
        <v>338.89434689411326</v>
      </c>
      <c r="L30" s="167">
        <v>344.68892874071895</v>
      </c>
      <c r="M30" s="167">
        <v>336.00417346716785</v>
      </c>
      <c r="N30" s="165">
        <v>330.83014945033318</v>
      </c>
    </row>
    <row r="31" spans="1:14" ht="15" x14ac:dyDescent="0.2">
      <c r="A31" s="164" t="s">
        <v>85</v>
      </c>
      <c r="B31" s="168" t="s">
        <v>54</v>
      </c>
      <c r="C31" s="168" t="s">
        <v>54</v>
      </c>
      <c r="D31" s="168" t="s">
        <v>54</v>
      </c>
      <c r="E31" s="168" t="s">
        <v>54</v>
      </c>
      <c r="F31" s="169" t="s">
        <v>86</v>
      </c>
      <c r="G31" s="167">
        <v>224.96928299999996</v>
      </c>
      <c r="H31" s="167">
        <v>248.76397200000002</v>
      </c>
      <c r="I31" s="167">
        <v>264.56572984999997</v>
      </c>
      <c r="J31" s="167">
        <v>264.63896945340002</v>
      </c>
      <c r="K31" s="167">
        <v>327.43625804028062</v>
      </c>
      <c r="L31" s="167">
        <v>330.2172251012687</v>
      </c>
      <c r="M31" s="167">
        <v>325.76964088412433</v>
      </c>
      <c r="N31" s="168">
        <v>327.78279568403457</v>
      </c>
    </row>
    <row r="32" spans="1:14" ht="15.75" thickBot="1" x14ac:dyDescent="0.25">
      <c r="A32" s="170" t="s">
        <v>87</v>
      </c>
      <c r="B32" s="171">
        <v>2827.9727199999998</v>
      </c>
      <c r="C32" s="171">
        <v>2572.95399</v>
      </c>
      <c r="D32" s="171">
        <v>2412.5476760000001</v>
      </c>
      <c r="E32" s="172">
        <v>2253.0660720000001</v>
      </c>
      <c r="F32" s="169" t="s">
        <v>88</v>
      </c>
      <c r="G32" s="173">
        <v>2242.3397029999996</v>
      </c>
      <c r="H32" s="173">
        <v>2127.0825353300002</v>
      </c>
      <c r="I32" s="173">
        <v>2054.6484249776813</v>
      </c>
      <c r="J32" s="173">
        <v>1615.4510522897178</v>
      </c>
      <c r="K32" s="173">
        <v>1802.948367596078</v>
      </c>
      <c r="L32" s="173">
        <v>1797.7020098104865</v>
      </c>
      <c r="M32" s="173">
        <v>1740.7004229016302</v>
      </c>
      <c r="N32" s="171">
        <v>1654.1159356242238</v>
      </c>
    </row>
    <row r="33" spans="1:14" ht="15.75" thickBot="1" x14ac:dyDescent="0.25">
      <c r="A33" s="157" t="s">
        <v>89</v>
      </c>
      <c r="B33" s="174"/>
      <c r="C33" s="174"/>
      <c r="D33" s="174"/>
      <c r="E33" s="174"/>
      <c r="F33" s="169" t="s">
        <v>90</v>
      </c>
      <c r="G33" s="159"/>
      <c r="H33" s="158"/>
      <c r="I33" s="158"/>
      <c r="J33" s="158"/>
      <c r="K33" s="158"/>
      <c r="L33" s="158"/>
      <c r="M33" s="158"/>
      <c r="N33" s="174"/>
    </row>
    <row r="34" spans="1:14" ht="12.75" x14ac:dyDescent="0.2">
      <c r="A34" s="160" t="s">
        <v>91</v>
      </c>
      <c r="B34" s="175">
        <v>-8.5461122077041001</v>
      </c>
      <c r="C34" s="175">
        <v>-8.757508256103069</v>
      </c>
      <c r="D34" s="175">
        <v>-6.4749178671467273</v>
      </c>
      <c r="E34" s="176">
        <v>-7.0133045335659574</v>
      </c>
      <c r="F34" s="155"/>
      <c r="G34" s="177">
        <v>-11.516240145234159</v>
      </c>
      <c r="H34" s="177">
        <v>-7.6378736026887344</v>
      </c>
      <c r="I34" s="177">
        <v>-6.0988377417292483</v>
      </c>
      <c r="J34" s="177">
        <v>-28.270998908760131</v>
      </c>
      <c r="K34" s="177">
        <v>10.711741622986374</v>
      </c>
      <c r="L34" s="177">
        <v>-1.2160558410434825</v>
      </c>
      <c r="M34" s="177">
        <v>-3.9071436882281971</v>
      </c>
      <c r="N34" s="175">
        <v>-7.7320938606353407</v>
      </c>
    </row>
    <row r="35" spans="1:14" ht="12.75" x14ac:dyDescent="0.2">
      <c r="A35" s="164" t="s">
        <v>84</v>
      </c>
      <c r="B35" s="178">
        <v>-9.9925921868521836</v>
      </c>
      <c r="C35" s="178">
        <v>-10.089134493899858</v>
      </c>
      <c r="D35" s="178">
        <v>-5.2509320807443123</v>
      </c>
      <c r="E35" s="179">
        <v>-4.6244756447289737</v>
      </c>
      <c r="F35" s="155" t="s">
        <v>81</v>
      </c>
      <c r="G35" s="180">
        <v>-5.3889943169861985</v>
      </c>
      <c r="H35" s="180">
        <v>-3.5427293145933314</v>
      </c>
      <c r="I35" s="180">
        <v>1.3345871224002626</v>
      </c>
      <c r="J35" s="180">
        <v>-9.6522737026681185</v>
      </c>
      <c r="K35" s="180">
        <v>4.5434594368099424</v>
      </c>
      <c r="L35" s="180">
        <v>1.7098490723470812</v>
      </c>
      <c r="M35" s="180">
        <v>-2.5195921741031402</v>
      </c>
      <c r="N35" s="178">
        <v>-1.5398689734847109</v>
      </c>
    </row>
    <row r="36" spans="1:14" ht="12.75" x14ac:dyDescent="0.2">
      <c r="A36" s="164" t="s">
        <v>85</v>
      </c>
      <c r="B36" s="181" t="s">
        <v>54</v>
      </c>
      <c r="C36" s="181" t="s">
        <v>54</v>
      </c>
      <c r="D36" s="181" t="s">
        <v>54</v>
      </c>
      <c r="E36" s="181" t="s">
        <v>54</v>
      </c>
      <c r="F36" s="155" t="s">
        <v>92</v>
      </c>
      <c r="G36" s="180" t="s">
        <v>54</v>
      </c>
      <c r="H36" s="180">
        <v>10.576861286436188</v>
      </c>
      <c r="I36" s="180">
        <v>6.3521086767339208</v>
      </c>
      <c r="J36" s="180">
        <v>2.7682951772165978E-2</v>
      </c>
      <c r="K36" s="180">
        <v>23.729418504230722</v>
      </c>
      <c r="L36" s="180">
        <v>0.84931555156178384</v>
      </c>
      <c r="M36" s="180">
        <v>-1.346866207775931</v>
      </c>
      <c r="N36" s="181">
        <v>0.61796881822585636</v>
      </c>
    </row>
    <row r="37" spans="1:14" ht="13.5" thickBot="1" x14ac:dyDescent="0.25">
      <c r="A37" s="170" t="s">
        <v>93</v>
      </c>
      <c r="B37" s="182">
        <v>-8.7936126882575714</v>
      </c>
      <c r="C37" s="182">
        <v>-9.0177224198966037</v>
      </c>
      <c r="D37" s="182">
        <v>-6.2343250063325009</v>
      </c>
      <c r="E37" s="183">
        <v>-6.6105057979380657</v>
      </c>
      <c r="F37" s="155" t="s">
        <v>94</v>
      </c>
      <c r="G37" s="184">
        <v>-0.47607875922071191</v>
      </c>
      <c r="H37" s="184">
        <v>-5.1400404459591158</v>
      </c>
      <c r="I37" s="184">
        <v>-3.4053267397582063</v>
      </c>
      <c r="J37" s="184">
        <v>-21.375791952958274</v>
      </c>
      <c r="K37" s="184">
        <v>11.606499314269184</v>
      </c>
      <c r="L37" s="184">
        <v>-0.29166841262004806</v>
      </c>
      <c r="M37" s="184">
        <v>-3.1708028693178925</v>
      </c>
      <c r="N37" s="182">
        <v>-4.97411766770733</v>
      </c>
    </row>
    <row r="38" spans="1:14" ht="13.5" thickBot="1" x14ac:dyDescent="0.25">
      <c r="A38" s="157" t="s">
        <v>95</v>
      </c>
      <c r="B38" s="185"/>
      <c r="C38" s="185"/>
      <c r="D38" s="185"/>
      <c r="E38" s="185"/>
      <c r="F38" s="155" t="s">
        <v>90</v>
      </c>
      <c r="G38" s="186"/>
      <c r="H38" s="187"/>
      <c r="I38" s="187"/>
      <c r="J38" s="187"/>
      <c r="K38" s="187"/>
      <c r="L38" s="187"/>
      <c r="M38" s="187"/>
      <c r="N38" s="185"/>
    </row>
    <row r="39" spans="1:14" ht="12.75" x14ac:dyDescent="0.2">
      <c r="A39" s="160" t="s">
        <v>82</v>
      </c>
      <c r="B39" s="175">
        <v>83.114395212412091</v>
      </c>
      <c r="C39" s="175">
        <v>83.35210681322755</v>
      </c>
      <c r="D39" s="175">
        <v>83.138234073182304</v>
      </c>
      <c r="E39" s="176">
        <v>82.779650103399177</v>
      </c>
      <c r="F39" s="155" t="s">
        <v>96</v>
      </c>
      <c r="G39" s="177">
        <v>73.596926138893778</v>
      </c>
      <c r="H39" s="177">
        <v>71.658986852314371</v>
      </c>
      <c r="I39" s="177">
        <v>69.6607993440157</v>
      </c>
      <c r="J39" s="177">
        <v>63.55166781678696</v>
      </c>
      <c r="K39" s="177">
        <v>63.042169320531812</v>
      </c>
      <c r="L39" s="177">
        <v>62.457284346412003</v>
      </c>
      <c r="M39" s="177">
        <v>61.98232587040107</v>
      </c>
      <c r="N39" s="175">
        <v>60.183386729429998</v>
      </c>
    </row>
    <row r="40" spans="1:14" ht="15" x14ac:dyDescent="0.2">
      <c r="A40" s="164" t="s">
        <v>84</v>
      </c>
      <c r="B40" s="178">
        <v>16.885604787587909</v>
      </c>
      <c r="C40" s="178">
        <v>16.686759019736687</v>
      </c>
      <c r="D40" s="178">
        <v>16.861765926817686</v>
      </c>
      <c r="E40" s="179">
        <v>17.220349896600812</v>
      </c>
      <c r="F40" s="169" t="s">
        <v>97</v>
      </c>
      <c r="G40" s="180">
        <v>16.370281653082788</v>
      </c>
      <c r="H40" s="180">
        <v>16.645934660220806</v>
      </c>
      <c r="I40" s="180">
        <v>17.462752956525765</v>
      </c>
      <c r="J40" s="180">
        <v>20.066593530203136</v>
      </c>
      <c r="K40" s="180">
        <v>18.796675100905446</v>
      </c>
      <c r="L40" s="180">
        <v>19.173863457885105</v>
      </c>
      <c r="M40" s="180">
        <v>19.302814490449286</v>
      </c>
      <c r="N40" s="178">
        <v>20.000420909159899</v>
      </c>
    </row>
    <row r="41" spans="1:14" ht="15" x14ac:dyDescent="0.2">
      <c r="A41" s="164" t="s">
        <v>85</v>
      </c>
      <c r="B41" s="168" t="s">
        <v>54</v>
      </c>
      <c r="C41" s="168" t="s">
        <v>54</v>
      </c>
      <c r="D41" s="168" t="s">
        <v>54</v>
      </c>
      <c r="E41" s="168" t="s">
        <v>54</v>
      </c>
      <c r="F41" s="169"/>
      <c r="G41" s="180">
        <v>10.032792208023441</v>
      </c>
      <c r="H41" s="180">
        <v>11.695078487464814</v>
      </c>
      <c r="I41" s="180">
        <v>12.876447699458552</v>
      </c>
      <c r="J41" s="180">
        <v>16.381738653009908</v>
      </c>
      <c r="K41" s="180">
        <v>18.161155578562717</v>
      </c>
      <c r="L41" s="180">
        <v>18.368852195702896</v>
      </c>
      <c r="M41" s="180">
        <v>18.71485963914964</v>
      </c>
      <c r="N41" s="181">
        <v>19.816192361410092</v>
      </c>
    </row>
    <row r="42" spans="1:14" ht="15.75" thickBot="1" x14ac:dyDescent="0.25">
      <c r="A42" s="170" t="s">
        <v>87</v>
      </c>
      <c r="B42" s="188">
        <v>100</v>
      </c>
      <c r="C42" s="188">
        <v>100</v>
      </c>
      <c r="D42" s="188">
        <v>100</v>
      </c>
      <c r="E42" s="189">
        <v>100</v>
      </c>
      <c r="F42" s="169"/>
      <c r="G42" s="190">
        <v>100</v>
      </c>
      <c r="H42" s="190">
        <v>100</v>
      </c>
      <c r="I42" s="190">
        <v>100</v>
      </c>
      <c r="J42" s="190">
        <v>100</v>
      </c>
      <c r="K42" s="190">
        <v>100</v>
      </c>
      <c r="L42" s="190">
        <v>100</v>
      </c>
      <c r="M42" s="191">
        <v>100</v>
      </c>
      <c r="N42" s="188">
        <v>100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7"/>
  <sheetViews>
    <sheetView tabSelected="1" zoomScale="118" zoomScaleNormal="118" workbookViewId="0">
      <selection activeCell="P8" sqref="P8"/>
    </sheetView>
  </sheetViews>
  <sheetFormatPr baseColWidth="10" defaultColWidth="11.42578125" defaultRowHeight="11.25" x14ac:dyDescent="0.2"/>
  <cols>
    <col min="1" max="1" width="73.85546875" style="20" customWidth="1"/>
    <col min="2" max="12" width="5.5703125" style="20" customWidth="1"/>
    <col min="13" max="14" width="7.28515625" style="20" customWidth="1"/>
    <col min="15" max="256" width="11.42578125" style="20"/>
    <col min="257" max="257" width="27.7109375" style="20" customWidth="1"/>
    <col min="258" max="512" width="11.42578125" style="20"/>
    <col min="513" max="513" width="27.7109375" style="20" customWidth="1"/>
    <col min="514" max="768" width="11.42578125" style="20"/>
    <col min="769" max="769" width="27.7109375" style="20" customWidth="1"/>
    <col min="770" max="1024" width="11.42578125" style="20"/>
    <col min="1025" max="1025" width="27.7109375" style="20" customWidth="1"/>
    <col min="1026" max="1280" width="11.42578125" style="20"/>
    <col min="1281" max="1281" width="27.7109375" style="20" customWidth="1"/>
    <col min="1282" max="1536" width="11.42578125" style="20"/>
    <col min="1537" max="1537" width="27.7109375" style="20" customWidth="1"/>
    <col min="1538" max="1792" width="11.42578125" style="20"/>
    <col min="1793" max="1793" width="27.7109375" style="20" customWidth="1"/>
    <col min="1794" max="2048" width="11.42578125" style="20"/>
    <col min="2049" max="2049" width="27.7109375" style="20" customWidth="1"/>
    <col min="2050" max="2304" width="11.42578125" style="20"/>
    <col min="2305" max="2305" width="27.7109375" style="20" customWidth="1"/>
    <col min="2306" max="2560" width="11.42578125" style="20"/>
    <col min="2561" max="2561" width="27.7109375" style="20" customWidth="1"/>
    <col min="2562" max="2816" width="11.42578125" style="20"/>
    <col min="2817" max="2817" width="27.7109375" style="20" customWidth="1"/>
    <col min="2818" max="3072" width="11.42578125" style="20"/>
    <col min="3073" max="3073" width="27.7109375" style="20" customWidth="1"/>
    <col min="3074" max="3328" width="11.42578125" style="20"/>
    <col min="3329" max="3329" width="27.7109375" style="20" customWidth="1"/>
    <col min="3330" max="3584" width="11.42578125" style="20"/>
    <col min="3585" max="3585" width="27.7109375" style="20" customWidth="1"/>
    <col min="3586" max="3840" width="11.42578125" style="20"/>
    <col min="3841" max="3841" width="27.7109375" style="20" customWidth="1"/>
    <col min="3842" max="4096" width="11.42578125" style="20"/>
    <col min="4097" max="4097" width="27.7109375" style="20" customWidth="1"/>
    <col min="4098" max="4352" width="11.42578125" style="20"/>
    <col min="4353" max="4353" width="27.7109375" style="20" customWidth="1"/>
    <col min="4354" max="4608" width="11.42578125" style="20"/>
    <col min="4609" max="4609" width="27.7109375" style="20" customWidth="1"/>
    <col min="4610" max="4864" width="11.42578125" style="20"/>
    <col min="4865" max="4865" width="27.7109375" style="20" customWidth="1"/>
    <col min="4866" max="5120" width="11.42578125" style="20"/>
    <col min="5121" max="5121" width="27.7109375" style="20" customWidth="1"/>
    <col min="5122" max="5376" width="11.42578125" style="20"/>
    <col min="5377" max="5377" width="27.7109375" style="20" customWidth="1"/>
    <col min="5378" max="5632" width="11.42578125" style="20"/>
    <col min="5633" max="5633" width="27.7109375" style="20" customWidth="1"/>
    <col min="5634" max="5888" width="11.42578125" style="20"/>
    <col min="5889" max="5889" width="27.7109375" style="20" customWidth="1"/>
    <col min="5890" max="6144" width="11.42578125" style="20"/>
    <col min="6145" max="6145" width="27.7109375" style="20" customWidth="1"/>
    <col min="6146" max="6400" width="11.42578125" style="20"/>
    <col min="6401" max="6401" width="27.7109375" style="20" customWidth="1"/>
    <col min="6402" max="6656" width="11.42578125" style="20"/>
    <col min="6657" max="6657" width="27.7109375" style="20" customWidth="1"/>
    <col min="6658" max="6912" width="11.42578125" style="20"/>
    <col min="6913" max="6913" width="27.7109375" style="20" customWidth="1"/>
    <col min="6914" max="7168" width="11.42578125" style="20"/>
    <col min="7169" max="7169" width="27.7109375" style="20" customWidth="1"/>
    <col min="7170" max="7424" width="11.42578125" style="20"/>
    <col min="7425" max="7425" width="27.7109375" style="20" customWidth="1"/>
    <col min="7426" max="7680" width="11.42578125" style="20"/>
    <col min="7681" max="7681" width="27.7109375" style="20" customWidth="1"/>
    <col min="7682" max="7936" width="11.42578125" style="20"/>
    <col min="7937" max="7937" width="27.7109375" style="20" customWidth="1"/>
    <col min="7938" max="8192" width="11.42578125" style="20"/>
    <col min="8193" max="8193" width="27.7109375" style="20" customWidth="1"/>
    <col min="8194" max="8448" width="11.42578125" style="20"/>
    <col min="8449" max="8449" width="27.7109375" style="20" customWidth="1"/>
    <col min="8450" max="8704" width="11.42578125" style="20"/>
    <col min="8705" max="8705" width="27.7109375" style="20" customWidth="1"/>
    <col min="8706" max="8960" width="11.42578125" style="20"/>
    <col min="8961" max="8961" width="27.7109375" style="20" customWidth="1"/>
    <col min="8962" max="9216" width="11.42578125" style="20"/>
    <col min="9217" max="9217" width="27.7109375" style="20" customWidth="1"/>
    <col min="9218" max="9472" width="11.42578125" style="20"/>
    <col min="9473" max="9473" width="27.7109375" style="20" customWidth="1"/>
    <col min="9474" max="9728" width="11.42578125" style="20"/>
    <col min="9729" max="9729" width="27.7109375" style="20" customWidth="1"/>
    <col min="9730" max="9984" width="11.42578125" style="20"/>
    <col min="9985" max="9985" width="27.7109375" style="20" customWidth="1"/>
    <col min="9986" max="10240" width="11.42578125" style="20"/>
    <col min="10241" max="10241" width="27.7109375" style="20" customWidth="1"/>
    <col min="10242" max="10496" width="11.42578125" style="20"/>
    <col min="10497" max="10497" width="27.7109375" style="20" customWidth="1"/>
    <col min="10498" max="10752" width="11.42578125" style="20"/>
    <col min="10753" max="10753" width="27.7109375" style="20" customWidth="1"/>
    <col min="10754" max="11008" width="11.42578125" style="20"/>
    <col min="11009" max="11009" width="27.7109375" style="20" customWidth="1"/>
    <col min="11010" max="11264" width="11.42578125" style="20"/>
    <col min="11265" max="11265" width="27.7109375" style="20" customWidth="1"/>
    <col min="11266" max="11520" width="11.42578125" style="20"/>
    <col min="11521" max="11521" width="27.7109375" style="20" customWidth="1"/>
    <col min="11522" max="11776" width="11.42578125" style="20"/>
    <col min="11777" max="11777" width="27.7109375" style="20" customWidth="1"/>
    <col min="11778" max="12032" width="11.42578125" style="20"/>
    <col min="12033" max="12033" width="27.7109375" style="20" customWidth="1"/>
    <col min="12034" max="12288" width="11.42578125" style="20"/>
    <col min="12289" max="12289" width="27.7109375" style="20" customWidth="1"/>
    <col min="12290" max="12544" width="11.42578125" style="20"/>
    <col min="12545" max="12545" width="27.7109375" style="20" customWidth="1"/>
    <col min="12546" max="12800" width="11.42578125" style="20"/>
    <col min="12801" max="12801" width="27.7109375" style="20" customWidth="1"/>
    <col min="12802" max="13056" width="11.42578125" style="20"/>
    <col min="13057" max="13057" width="27.7109375" style="20" customWidth="1"/>
    <col min="13058" max="13312" width="11.42578125" style="20"/>
    <col min="13313" max="13313" width="27.7109375" style="20" customWidth="1"/>
    <col min="13314" max="13568" width="11.42578125" style="20"/>
    <col min="13569" max="13569" width="27.7109375" style="20" customWidth="1"/>
    <col min="13570" max="13824" width="11.42578125" style="20"/>
    <col min="13825" max="13825" width="27.7109375" style="20" customWidth="1"/>
    <col min="13826" max="14080" width="11.42578125" style="20"/>
    <col min="14081" max="14081" width="27.7109375" style="20" customWidth="1"/>
    <col min="14082" max="14336" width="11.42578125" style="20"/>
    <col min="14337" max="14337" width="27.7109375" style="20" customWidth="1"/>
    <col min="14338" max="14592" width="11.42578125" style="20"/>
    <col min="14593" max="14593" width="27.7109375" style="20" customWidth="1"/>
    <col min="14594" max="14848" width="11.42578125" style="20"/>
    <col min="14849" max="14849" width="27.7109375" style="20" customWidth="1"/>
    <col min="14850" max="15104" width="11.42578125" style="20"/>
    <col min="15105" max="15105" width="27.7109375" style="20" customWidth="1"/>
    <col min="15106" max="15360" width="11.42578125" style="20"/>
    <col min="15361" max="15361" width="27.7109375" style="20" customWidth="1"/>
    <col min="15362" max="15616" width="11.42578125" style="20"/>
    <col min="15617" max="15617" width="27.7109375" style="20" customWidth="1"/>
    <col min="15618" max="15872" width="11.42578125" style="20"/>
    <col min="15873" max="15873" width="27.7109375" style="20" customWidth="1"/>
    <col min="15874" max="16128" width="11.42578125" style="20"/>
    <col min="16129" max="16129" width="27.7109375" style="20" customWidth="1"/>
    <col min="16130" max="16384" width="11.42578125" style="20"/>
  </cols>
  <sheetData>
    <row r="1" spans="1:18" x14ac:dyDescent="0.2">
      <c r="A1" s="21" t="s">
        <v>77</v>
      </c>
    </row>
    <row r="2" spans="1:18" x14ac:dyDescent="0.2">
      <c r="A2" s="25" t="s">
        <v>35</v>
      </c>
    </row>
    <row r="3" spans="1:18" x14ac:dyDescent="0.2">
      <c r="A3" s="25"/>
    </row>
    <row r="4" spans="1:18" x14ac:dyDescent="0.2">
      <c r="A4" s="102"/>
      <c r="B4" s="103">
        <v>2011</v>
      </c>
      <c r="C4" s="103">
        <v>2012</v>
      </c>
      <c r="D4" s="103">
        <v>2013</v>
      </c>
      <c r="E4" s="103">
        <v>2014</v>
      </c>
      <c r="F4" s="103">
        <v>2015</v>
      </c>
      <c r="G4" s="103">
        <v>2016</v>
      </c>
      <c r="H4" s="103">
        <v>2017</v>
      </c>
      <c r="I4" s="103">
        <v>2018</v>
      </c>
      <c r="J4" s="103">
        <v>2019</v>
      </c>
      <c r="K4" s="103">
        <v>2020</v>
      </c>
      <c r="L4" s="103">
        <v>2021</v>
      </c>
      <c r="M4" s="103">
        <v>2022</v>
      </c>
      <c r="N4" s="103">
        <v>2023</v>
      </c>
      <c r="O4" s="103">
        <v>2024</v>
      </c>
    </row>
    <row r="5" spans="1:18" x14ac:dyDescent="0.2">
      <c r="A5" s="104" t="s">
        <v>15</v>
      </c>
      <c r="B5" s="105">
        <v>28579</v>
      </c>
      <c r="C5" s="105">
        <v>27497</v>
      </c>
      <c r="D5" s="105">
        <v>26816</v>
      </c>
      <c r="E5" s="105">
        <v>25866</v>
      </c>
      <c r="F5" s="105">
        <v>24877</v>
      </c>
      <c r="G5" s="105">
        <v>24134</v>
      </c>
      <c r="H5" s="105">
        <v>23217</v>
      </c>
      <c r="I5" s="105">
        <v>22564</v>
      </c>
      <c r="J5" s="105">
        <v>21985</v>
      </c>
      <c r="K5" s="105">
        <v>20917</v>
      </c>
      <c r="L5" s="105">
        <v>20722</v>
      </c>
      <c r="M5" s="106">
        <v>20232</v>
      </c>
      <c r="N5" s="106">
        <v>19568</v>
      </c>
      <c r="O5" s="106">
        <v>18973</v>
      </c>
      <c r="P5" s="111">
        <f>O5/E5-1</f>
        <v>-0.26648882703162458</v>
      </c>
      <c r="R5" s="111">
        <f>O5/N5-1</f>
        <v>-3.0406786590351564E-2</v>
      </c>
    </row>
    <row r="6" spans="1:18" x14ac:dyDescent="0.2">
      <c r="A6" s="62" t="s">
        <v>59</v>
      </c>
      <c r="B6" s="107">
        <v>19929</v>
      </c>
      <c r="C6" s="107">
        <v>19040</v>
      </c>
      <c r="D6" s="107">
        <v>18408</v>
      </c>
      <c r="E6" s="107">
        <v>17663</v>
      </c>
      <c r="F6" s="107">
        <v>16892</v>
      </c>
      <c r="G6" s="107">
        <v>16285</v>
      </c>
      <c r="H6" s="107">
        <v>15721</v>
      </c>
      <c r="I6" s="107">
        <v>15252</v>
      </c>
      <c r="J6" s="107">
        <v>14805</v>
      </c>
      <c r="K6" s="107">
        <v>14229</v>
      </c>
      <c r="L6" s="107">
        <v>13919</v>
      </c>
      <c r="M6" s="66">
        <v>13440</v>
      </c>
      <c r="N6" s="66">
        <v>12852</v>
      </c>
      <c r="O6" s="66">
        <v>12681</v>
      </c>
      <c r="P6" s="111">
        <f>O6/E6-1</f>
        <v>-0.28205854045179191</v>
      </c>
    </row>
    <row r="7" spans="1:18" x14ac:dyDescent="0.2">
      <c r="A7" s="108" t="s">
        <v>60</v>
      </c>
      <c r="B7" s="107">
        <v>3524</v>
      </c>
      <c r="C7" s="107">
        <v>3523</v>
      </c>
      <c r="D7" s="107">
        <v>3546</v>
      </c>
      <c r="E7" s="107">
        <v>3518</v>
      </c>
      <c r="F7" s="107">
        <v>3480</v>
      </c>
      <c r="G7" s="107">
        <v>3474</v>
      </c>
      <c r="H7" s="107">
        <v>3433</v>
      </c>
      <c r="I7" s="107">
        <v>3393</v>
      </c>
      <c r="J7" s="107">
        <v>3358</v>
      </c>
      <c r="K7" s="107">
        <v>3273</v>
      </c>
      <c r="L7" s="107">
        <v>3217</v>
      </c>
      <c r="M7" s="66">
        <v>3080</v>
      </c>
      <c r="N7" s="66">
        <v>3088</v>
      </c>
      <c r="O7" s="66">
        <v>2967</v>
      </c>
      <c r="P7" s="111"/>
    </row>
    <row r="8" spans="1:18" x14ac:dyDescent="0.2">
      <c r="A8" s="108" t="s">
        <v>61</v>
      </c>
      <c r="B8" s="107">
        <v>3186</v>
      </c>
      <c r="C8" s="107">
        <v>3135</v>
      </c>
      <c r="D8" s="107">
        <v>3049</v>
      </c>
      <c r="E8" s="107">
        <v>2968</v>
      </c>
      <c r="F8" s="107">
        <v>2903</v>
      </c>
      <c r="G8" s="107">
        <v>2836</v>
      </c>
      <c r="H8" s="107">
        <v>2645</v>
      </c>
      <c r="I8" s="107">
        <v>2560</v>
      </c>
      <c r="J8" s="107">
        <v>2454</v>
      </c>
      <c r="K8" s="107">
        <v>2238</v>
      </c>
      <c r="L8" s="107">
        <v>2364</v>
      </c>
      <c r="M8" s="66">
        <v>2340</v>
      </c>
      <c r="N8" s="66">
        <v>2337</v>
      </c>
      <c r="O8" s="66">
        <v>2045</v>
      </c>
      <c r="P8" s="111"/>
    </row>
    <row r="9" spans="1:18" x14ac:dyDescent="0.2">
      <c r="A9" s="109" t="s">
        <v>4</v>
      </c>
      <c r="B9" s="105">
        <v>1940</v>
      </c>
      <c r="C9" s="105">
        <v>1799</v>
      </c>
      <c r="D9" s="105">
        <v>1813</v>
      </c>
      <c r="E9" s="105">
        <v>1717</v>
      </c>
      <c r="F9" s="105">
        <v>1602</v>
      </c>
      <c r="G9" s="105">
        <v>1539</v>
      </c>
      <c r="H9" s="105">
        <v>1418</v>
      </c>
      <c r="I9" s="105">
        <v>1359</v>
      </c>
      <c r="J9" s="105">
        <v>1368</v>
      </c>
      <c r="K9" s="105">
        <v>1177</v>
      </c>
      <c r="L9" s="105">
        <v>1222</v>
      </c>
      <c r="M9" s="110">
        <v>1372</v>
      </c>
      <c r="N9" s="110">
        <v>1291</v>
      </c>
      <c r="O9" s="110">
        <v>1280</v>
      </c>
      <c r="P9" s="111"/>
    </row>
    <row r="10" spans="1:18" x14ac:dyDescent="0.2">
      <c r="B10" s="37"/>
      <c r="C10" s="37"/>
      <c r="D10" s="37"/>
      <c r="E10" s="37"/>
      <c r="N10" s="131"/>
    </row>
    <row r="11" spans="1:18" x14ac:dyDescent="0.2">
      <c r="A11" s="37"/>
      <c r="B11" s="37"/>
      <c r="C11" s="37"/>
      <c r="D11" s="37"/>
      <c r="E11" s="37"/>
      <c r="N11" s="131"/>
    </row>
    <row r="12" spans="1:18" x14ac:dyDescent="0.2">
      <c r="B12" s="133">
        <v>2011</v>
      </c>
      <c r="C12" s="133">
        <v>2012</v>
      </c>
      <c r="D12" s="133">
        <v>2013</v>
      </c>
      <c r="E12" s="24">
        <v>2014</v>
      </c>
      <c r="F12" s="24">
        <v>2015</v>
      </c>
      <c r="G12" s="24">
        <v>2016</v>
      </c>
      <c r="H12" s="24">
        <v>2017</v>
      </c>
      <c r="I12" s="24">
        <v>2018</v>
      </c>
      <c r="J12" s="24">
        <v>2019</v>
      </c>
      <c r="K12" s="24">
        <v>2020</v>
      </c>
      <c r="L12" s="24">
        <v>2021</v>
      </c>
      <c r="M12" s="24">
        <v>2022</v>
      </c>
      <c r="N12" s="132">
        <v>2023</v>
      </c>
      <c r="O12" s="132">
        <v>2024</v>
      </c>
    </row>
    <row r="13" spans="1:18" x14ac:dyDescent="0.2">
      <c r="A13" s="21" t="s">
        <v>15</v>
      </c>
      <c r="B13" s="134">
        <f t="shared" ref="B13:J13" si="0">B5/$B$5*100</f>
        <v>100</v>
      </c>
      <c r="C13" s="134">
        <f t="shared" si="0"/>
        <v>96.214003289128385</v>
      </c>
      <c r="D13" s="134">
        <f t="shared" si="0"/>
        <v>93.831134749291436</v>
      </c>
      <c r="E13" s="29">
        <f t="shared" si="0"/>
        <v>90.507015640855172</v>
      </c>
      <c r="F13" s="29">
        <f t="shared" si="0"/>
        <v>87.046432695335739</v>
      </c>
      <c r="G13" s="29">
        <f t="shared" si="0"/>
        <v>84.446621645264003</v>
      </c>
      <c r="H13" s="29">
        <f t="shared" si="0"/>
        <v>81.237971937436583</v>
      </c>
      <c r="I13" s="29">
        <f t="shared" si="0"/>
        <v>78.953077434479866</v>
      </c>
      <c r="J13" s="29">
        <f t="shared" si="0"/>
        <v>76.9271143147066</v>
      </c>
      <c r="K13" s="29">
        <f>K5/$B$5*100</f>
        <v>73.190104622275101</v>
      </c>
      <c r="L13" s="29">
        <f>L5/$B$5*100</f>
        <v>72.507785436859223</v>
      </c>
      <c r="M13" s="29">
        <f>M5/$B$5*100</f>
        <v>70.793239791455264</v>
      </c>
      <c r="N13" s="29">
        <f>N5/$B$5*100</f>
        <v>68.469855488295607</v>
      </c>
      <c r="O13" s="29">
        <f>O5/$B$5*100</f>
        <v>66.387907204590775</v>
      </c>
    </row>
    <row r="14" spans="1:18" x14ac:dyDescent="0.2">
      <c r="A14" s="22" t="s">
        <v>34</v>
      </c>
      <c r="B14" s="135">
        <f t="shared" ref="B14:M14" si="1">B6/$B$6*100</f>
        <v>100</v>
      </c>
      <c r="C14" s="137">
        <f t="shared" si="1"/>
        <v>95.539164032314716</v>
      </c>
      <c r="D14" s="137">
        <f t="shared" si="1"/>
        <v>92.367906066536193</v>
      </c>
      <c r="E14" s="27">
        <f t="shared" si="1"/>
        <v>88.629635204977674</v>
      </c>
      <c r="F14" s="27">
        <f t="shared" si="1"/>
        <v>84.760901199257361</v>
      </c>
      <c r="G14" s="27">
        <f t="shared" si="1"/>
        <v>81.715088564403644</v>
      </c>
      <c r="H14" s="27">
        <f t="shared" si="1"/>
        <v>78.885041898740525</v>
      </c>
      <c r="I14" s="27">
        <f t="shared" si="1"/>
        <v>76.531687490591608</v>
      </c>
      <c r="J14" s="27">
        <f t="shared" si="1"/>
        <v>74.288724973656485</v>
      </c>
      <c r="K14" s="27">
        <f t="shared" si="1"/>
        <v>71.39846454914948</v>
      </c>
      <c r="L14" s="27">
        <f t="shared" si="1"/>
        <v>69.842942445682183</v>
      </c>
      <c r="M14" s="27">
        <f t="shared" si="1"/>
        <v>67.43940990516333</v>
      </c>
      <c r="N14" s="27">
        <f>N6/$B$6*100</f>
        <v>64.488935721812439</v>
      </c>
      <c r="O14" s="27">
        <f>O6/$B$6*100</f>
        <v>63.630889658286918</v>
      </c>
      <c r="P14" s="27"/>
    </row>
    <row r="15" spans="1:18" x14ac:dyDescent="0.2">
      <c r="A15" s="26" t="s">
        <v>33</v>
      </c>
      <c r="B15" s="135">
        <f t="shared" ref="B15:M15" si="2">B7/$B$7*100</f>
        <v>100</v>
      </c>
      <c r="C15" s="137">
        <f t="shared" si="2"/>
        <v>99.971623155505114</v>
      </c>
      <c r="D15" s="137">
        <f t="shared" si="2"/>
        <v>100.62429057888762</v>
      </c>
      <c r="E15" s="27">
        <f t="shared" si="2"/>
        <v>99.82973893303064</v>
      </c>
      <c r="F15" s="27">
        <f t="shared" si="2"/>
        <v>98.751418842224751</v>
      </c>
      <c r="G15" s="27">
        <f t="shared" si="2"/>
        <v>98.581157775255392</v>
      </c>
      <c r="H15" s="27">
        <f t="shared" si="2"/>
        <v>97.417707150964816</v>
      </c>
      <c r="I15" s="27">
        <f t="shared" si="2"/>
        <v>96.282633371169126</v>
      </c>
      <c r="J15" s="27">
        <f t="shared" si="2"/>
        <v>95.289443813847896</v>
      </c>
      <c r="K15" s="27">
        <f t="shared" si="2"/>
        <v>92.877412031782072</v>
      </c>
      <c r="L15" s="27">
        <f t="shared" si="2"/>
        <v>91.288308740068103</v>
      </c>
      <c r="M15" s="27">
        <f t="shared" si="2"/>
        <v>87.400681044267884</v>
      </c>
      <c r="N15" s="27">
        <f>N7/$B$7*100</f>
        <v>87.627695800227016</v>
      </c>
      <c r="O15" s="27">
        <f>O7/$B$7*100</f>
        <v>84.194097616345061</v>
      </c>
    </row>
    <row r="16" spans="1:18" x14ac:dyDescent="0.2">
      <c r="A16" s="26" t="s">
        <v>32</v>
      </c>
      <c r="B16" s="135">
        <f t="shared" ref="B16:M16" si="3">B8/$B$8*100</f>
        <v>100</v>
      </c>
      <c r="C16" s="137">
        <f t="shared" si="3"/>
        <v>98.39924670433146</v>
      </c>
      <c r="D16" s="137">
        <f t="shared" si="3"/>
        <v>95.699937225360955</v>
      </c>
      <c r="E16" s="27">
        <f t="shared" si="3"/>
        <v>93.15756434400501</v>
      </c>
      <c r="F16" s="27">
        <f t="shared" si="3"/>
        <v>91.117388575015696</v>
      </c>
      <c r="G16" s="27">
        <f t="shared" si="3"/>
        <v>89.01443816698054</v>
      </c>
      <c r="H16" s="27">
        <f t="shared" si="3"/>
        <v>83.019460138104208</v>
      </c>
      <c r="I16" s="27">
        <f t="shared" si="3"/>
        <v>80.351537978656623</v>
      </c>
      <c r="J16" s="27">
        <f t="shared" si="3"/>
        <v>77.024482109227876</v>
      </c>
      <c r="K16" s="27">
        <f t="shared" si="3"/>
        <v>70.244821092278727</v>
      </c>
      <c r="L16" s="27">
        <f t="shared" si="3"/>
        <v>74.199623352165716</v>
      </c>
      <c r="M16" s="27">
        <f t="shared" si="3"/>
        <v>73.44632768361582</v>
      </c>
      <c r="N16" s="27">
        <f>N8/$B$8*100</f>
        <v>73.352165725047087</v>
      </c>
      <c r="O16" s="27">
        <f>O8/$B$8*100</f>
        <v>64.187068424356568</v>
      </c>
    </row>
    <row r="17" spans="1:15" x14ac:dyDescent="0.2">
      <c r="A17" s="23" t="s">
        <v>4</v>
      </c>
      <c r="B17" s="136">
        <f t="shared" ref="B17:M17" si="4">B9/$B$9*100</f>
        <v>100</v>
      </c>
      <c r="C17" s="138">
        <f t="shared" si="4"/>
        <v>92.731958762886606</v>
      </c>
      <c r="D17" s="138">
        <f t="shared" si="4"/>
        <v>93.453608247422679</v>
      </c>
      <c r="E17" s="28">
        <f t="shared" si="4"/>
        <v>88.505154639175259</v>
      </c>
      <c r="F17" s="28">
        <f t="shared" si="4"/>
        <v>82.577319587628864</v>
      </c>
      <c r="G17" s="28">
        <f t="shared" si="4"/>
        <v>79.329896907216494</v>
      </c>
      <c r="H17" s="28">
        <f t="shared" si="4"/>
        <v>73.092783505154628</v>
      </c>
      <c r="I17" s="28">
        <f t="shared" si="4"/>
        <v>70.051546391752566</v>
      </c>
      <c r="J17" s="28">
        <f t="shared" si="4"/>
        <v>70.515463917525778</v>
      </c>
      <c r="K17" s="28">
        <f t="shared" si="4"/>
        <v>60.670103092783499</v>
      </c>
      <c r="L17" s="28">
        <f t="shared" si="4"/>
        <v>62.989690721649481</v>
      </c>
      <c r="M17" s="28">
        <f t="shared" si="4"/>
        <v>70.721649484536087</v>
      </c>
      <c r="N17" s="28">
        <f>N9/$B$9*100</f>
        <v>66.546391752577321</v>
      </c>
      <c r="O17" s="28">
        <f>O9/$B$9*100</f>
        <v>65.979381443298962</v>
      </c>
    </row>
    <row r="18" spans="1:15" x14ac:dyDescent="0.2">
      <c r="A18" s="25" t="s">
        <v>76</v>
      </c>
    </row>
    <row r="19" spans="1:15" x14ac:dyDescent="0.2">
      <c r="A19" s="118"/>
    </row>
    <row r="27" spans="1:15" x14ac:dyDescent="0.2">
      <c r="O27" s="10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&amp;C&amp;"Arial"&amp;8&amp;K000000&amp;"Times New Roman,Normal"&amp;12Page &amp;P_x000D_&amp;1#&amp;"Calibri"&amp;12&amp;K008000C1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Sommaire</vt:lpstr>
      <vt:lpstr>Graphique 1</vt:lpstr>
      <vt:lpstr>Graphique 2</vt:lpstr>
      <vt:lpstr>Graphique 3</vt:lpstr>
      <vt:lpstr>Extrait_Fiches_Entreprises</vt:lpstr>
      <vt:lpstr>Graphique 4</vt:lpstr>
      <vt:lpstr>Graphique 5</vt:lpstr>
      <vt:lpstr>Graphique 6</vt:lpstr>
      <vt:lpstr>Graphique 7</vt:lpstr>
      <vt:lpstr>Tableau 1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PIETRZYK Nicolas</cp:lastModifiedBy>
  <dcterms:created xsi:type="dcterms:W3CDTF">2020-01-10T10:15:00Z</dcterms:created>
  <dcterms:modified xsi:type="dcterms:W3CDTF">2026-06-04T15:41:33Z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2024-12-23T13:30:25Z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4a8e208e-e310-4663-8aa4-c416d4b8db41</vt:lpwstr>
  </property>
  <property fmtid="{D5CDD505-2E9C-101B-9397-08002B2CF9AE}" pid="8" name="MSIP_Label_37f782e2-1048-4ae6-8561-ea50d7047004_ContentBits">
    <vt:lpwstr>2</vt:lpwstr>
  </property>
</Properties>
</file>