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.baude\Documents\Chiffres clés\Livre\2025\Fiche\"/>
    </mc:Choice>
  </mc:AlternateContent>
  <xr:revisionPtr revIDLastSave="0" documentId="13_ncr:1_{E273A9BC-BCB1-4948-92D8-41C55B1DB68C}" xr6:coauthVersionLast="47" xr6:coauthVersionMax="47" xr10:uidLastSave="{00000000-0000-0000-0000-000000000000}"/>
  <bookViews>
    <workbookView xWindow="-120" yWindow="-120" windowWidth="29040" windowHeight="15840" firstSheet="3" activeTab="8" xr2:uid="{74E5E865-3984-401B-A6B9-1D87E9FF243F}"/>
  </bookViews>
  <sheets>
    <sheet name="Sommaire" sheetId="1" r:id="rId1"/>
    <sheet name="graphique 1" sheetId="2" r:id="rId2"/>
    <sheet name="graphique 2" sheetId="20" r:id="rId3"/>
    <sheet name="graphique 3" sheetId="21" r:id="rId4"/>
    <sheet name="graphique 4" sheetId="5" r:id="rId5"/>
    <sheet name="graphique 5" sheetId="15" r:id="rId6"/>
    <sheet name="graphique 6" sheetId="6" r:id="rId7"/>
    <sheet name="graphique 7" sheetId="4" r:id="rId8"/>
    <sheet name="graphique 8" sheetId="10" r:id="rId9"/>
    <sheet name="graphique 9" sheetId="8" r:id="rId10"/>
    <sheet name="graphique 10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8" l="1"/>
  <c r="M15" i="8" s="1"/>
  <c r="N14" i="8"/>
  <c r="M14" i="8" s="1"/>
  <c r="N13" i="8"/>
  <c r="M13" i="8" s="1"/>
  <c r="N12" i="8"/>
  <c r="M12" i="8" s="1"/>
  <c r="N11" i="8"/>
  <c r="M11" i="8" s="1"/>
  <c r="N10" i="8"/>
  <c r="M10" i="8" s="1"/>
  <c r="N9" i="8"/>
  <c r="M9" i="8" s="1"/>
  <c r="N8" i="8"/>
  <c r="M8" i="8" s="1"/>
  <c r="N7" i="8"/>
  <c r="M7" i="8" s="1"/>
  <c r="N6" i="8"/>
  <c r="M6" i="8" s="1"/>
  <c r="N5" i="8"/>
  <c r="M5" i="8" s="1"/>
  <c r="F6" i="10"/>
  <c r="F7" i="10"/>
  <c r="F8" i="10"/>
  <c r="F9" i="10"/>
  <c r="F10" i="10"/>
  <c r="F11" i="10"/>
  <c r="F12" i="10"/>
  <c r="F13" i="10"/>
  <c r="F14" i="10"/>
  <c r="F15" i="10"/>
  <c r="F5" i="10"/>
  <c r="G15" i="5"/>
  <c r="G10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15" i="5"/>
  <c r="E15" i="5"/>
  <c r="F14" i="21"/>
  <c r="D13" i="21"/>
  <c r="D12" i="21"/>
  <c r="D11" i="21"/>
  <c r="D10" i="21"/>
  <c r="D9" i="21"/>
  <c r="D8" i="21"/>
  <c r="D7" i="21"/>
  <c r="D6" i="21"/>
  <c r="D5" i="21"/>
  <c r="D14" i="21"/>
  <c r="F13" i="20"/>
  <c r="E13" i="20"/>
  <c r="F12" i="20"/>
  <c r="E12" i="20"/>
  <c r="F11" i="20"/>
  <c r="E11" i="20"/>
  <c r="F10" i="20"/>
  <c r="E10" i="20"/>
  <c r="F9" i="20"/>
  <c r="E9" i="20"/>
  <c r="F8" i="20"/>
  <c r="E8" i="20"/>
  <c r="F7" i="20"/>
  <c r="E7" i="20"/>
  <c r="F6" i="20"/>
  <c r="E6" i="20"/>
  <c r="F5" i="20"/>
  <c r="E5" i="20"/>
  <c r="E14" i="20"/>
  <c r="F14" i="20"/>
  <c r="D13" i="2"/>
  <c r="D12" i="2"/>
  <c r="D11" i="2"/>
  <c r="D10" i="2"/>
  <c r="D9" i="2"/>
  <c r="D8" i="2"/>
  <c r="D7" i="2"/>
  <c r="D6" i="2"/>
  <c r="D5" i="2"/>
  <c r="D14" i="2"/>
</calcChain>
</file>

<file path=xl/sharedStrings.xml><?xml version="1.0" encoding="utf-8"?>
<sst xmlns="http://schemas.openxmlformats.org/spreadsheetml/2006/main" count="68" uniqueCount="64">
  <si>
    <t>Définition : production éditoriale commercialisée - nouveautés et nouvelles éditions (hors auto-édition, édition à compte d’auteur et titres en impression à la demande)</t>
  </si>
  <si>
    <t>Production en titres</t>
  </si>
  <si>
    <t>chiffre d'affaires en volume</t>
  </si>
  <si>
    <t>nombre d'exemplaires vendus</t>
  </si>
  <si>
    <t>chiffre d'affaires des éditeurs</t>
  </si>
  <si>
    <t xml:space="preserve">                Insee / Dgmic et Deps, Ministère de la Culture, 2024 (indice des prix à la consommation de livres)</t>
  </si>
  <si>
    <t>Poids des livres de poche</t>
  </si>
  <si>
    <t>Part de la production en…</t>
  </si>
  <si>
    <t>exemplaires vendus</t>
  </si>
  <si>
    <t>marché du livre imprimé neuf auprès des particuliers (hors scolaire) - part en volume</t>
  </si>
  <si>
    <t>Fiction</t>
  </si>
  <si>
    <t>BD et mangas</t>
  </si>
  <si>
    <t>Jeunesse</t>
  </si>
  <si>
    <t>Autres</t>
  </si>
  <si>
    <t>1 à 4</t>
  </si>
  <si>
    <t>5 à 11</t>
  </si>
  <si>
    <t>12 et plus</t>
  </si>
  <si>
    <t>production en exemplaires</t>
  </si>
  <si>
    <t>production en titres</t>
  </si>
  <si>
    <t>part de marché du livre d'occasion en volume (hors scolaire) (éch. de gauche)</t>
  </si>
  <si>
    <t xml:space="preserve">part de la population achetant au moins un livre d'occasion (éch. de droite) </t>
  </si>
  <si>
    <t>population</t>
  </si>
  <si>
    <t>usagers</t>
  </si>
  <si>
    <t>de 0 à 14 ans</t>
  </si>
  <si>
    <t>de 15 à 64 ans</t>
  </si>
  <si>
    <t>de 65 ans et plus</t>
  </si>
  <si>
    <t>nouveautés</t>
  </si>
  <si>
    <t>Production éditoriale</t>
  </si>
  <si>
    <t>réimpressions</t>
  </si>
  <si>
    <t>tirage moyen global des nouveautés et réimpressions</t>
  </si>
  <si>
    <t>Définition : le chiffre d'affaires en volume est le chiffre d'affaires des éditeurs déflaté par l'indice des prix à la consommation de livres</t>
  </si>
  <si>
    <t>part de l'édition numérique dans le chiffre d'affaires</t>
  </si>
  <si>
    <t>part de marché du livre numérique (hors scolaire) en volume</t>
  </si>
  <si>
    <t>Nombre de livres imprimés neufs achetés dans l'année</t>
  </si>
  <si>
    <t xml:space="preserve">Définition : la population de référence est âgée d'au moins 15 ans en France métropolitaine </t>
  </si>
  <si>
    <t>Graphique 1 : production éditoriale (nouveautés et nouvelles éditions)</t>
  </si>
  <si>
    <t>Graphique 2 : production en titres, nouveautés et réimpressions</t>
  </si>
  <si>
    <t>Graphique 3 : tirage moyen global des nouveautés et des réimpressions</t>
  </si>
  <si>
    <t>Sommaire</t>
  </si>
  <si>
    <t xml:space="preserve">Graphique 5 : part de l'édition numérique dans le chiffre d'affaires des éditeurs </t>
  </si>
  <si>
    <t>Graphique 6 : poids du livre de poche dans l'édition</t>
  </si>
  <si>
    <t xml:space="preserve">Graphique 8 : part de marché du livre d'occasion </t>
  </si>
  <si>
    <t>Graphique 4 : nombre d'exemplaires vendus et chiffre d'affaires des éditeurs</t>
  </si>
  <si>
    <t>Graphique 9 : nombre de livres imprimés neufs achetés dans l'année</t>
  </si>
  <si>
    <t>Graphique 10 : parts de marché du livre imprimé neuf par genre</t>
  </si>
  <si>
    <t>Graphique 11 : répartition par âge des usagers des bibliothèques</t>
  </si>
  <si>
    <t>Graphique 12 : répartition des bibliothèques et des libraires par type de territoire</t>
  </si>
  <si>
    <t>Graphique 7 : indice des prix des livres</t>
  </si>
  <si>
    <t xml:space="preserve">Source : Syndicat national de l'édition (SNE) / Dgmic et Deps, Ministère de la Culture, 2025 </t>
  </si>
  <si>
    <t>Source : Electre Data Services / Dgmic et Deps, Ministère de la Culture, 2025</t>
  </si>
  <si>
    <t>Sources : Syndicat national de l'édition (SNE) / Dgmic et Deps, Ministère de la Culture, 2025 (nombre d'exemplaire vendus et chiffre d'affaires des éditeurs)</t>
  </si>
  <si>
    <t>Sources : Syndicat national de l'édition (SNE) / Dgmic et Deps, Ministère de la Culture, 2025</t>
  </si>
  <si>
    <t>Source : Syndicat national de l'édition (SNE) / Dgmic et Deps, Ministère de la Culture, 2025</t>
  </si>
  <si>
    <t>Source : Kantar / Dgmic et Deps, Ministère de la Culture, 2025</t>
  </si>
  <si>
    <t>Sources : Observatoire de la lecture publique, Dgmic, Ministère de la Culture, 2025 (usagers)</t>
  </si>
  <si>
    <t>Définition : les statistiques sur les usagers portent sur plus de 12000 répondants</t>
  </si>
  <si>
    <t>Répartition par âge des usagers des bibliothèques en  2024</t>
  </si>
  <si>
    <t xml:space="preserve">                 Insee / Deps, Ministère de la Culture, 2025 (recensement 2022)</t>
  </si>
  <si>
    <t>Pratique</t>
  </si>
  <si>
    <t>Histoire</t>
  </si>
  <si>
    <t>Beaux livres</t>
  </si>
  <si>
    <t>Total Autres</t>
  </si>
  <si>
    <t>Dictionnaires</t>
  </si>
  <si>
    <t>Actualité, essais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</si>
</sst>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0"/>
    <numFmt numFmtId="167" formatCode="0.0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4" xfId="0" applyBorder="1"/>
    <xf numFmtId="0" fontId="1" fillId="0" borderId="4" xfId="0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6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0" fontId="1" fillId="0" borderId="6" xfId="0" applyFont="1" applyBorder="1"/>
    <xf numFmtId="0" fontId="1" fillId="0" borderId="5" xfId="0" applyFont="1" applyBorder="1" applyAlignment="1">
      <alignment horizontal="left"/>
    </xf>
    <xf numFmtId="9" fontId="1" fillId="0" borderId="0" xfId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1" xfId="0" applyBorder="1"/>
    <xf numFmtId="1" fontId="1" fillId="0" borderId="2" xfId="0" applyNumberFormat="1" applyFont="1" applyBorder="1"/>
    <xf numFmtId="9" fontId="1" fillId="0" borderId="3" xfId="1" applyFont="1" applyBorder="1"/>
    <xf numFmtId="165" fontId="1" fillId="0" borderId="2" xfId="1" applyNumberFormat="1" applyFont="1" applyBorder="1"/>
    <xf numFmtId="0" fontId="1" fillId="0" borderId="0" xfId="0" applyFont="1" applyFill="1" applyBorder="1"/>
    <xf numFmtId="164" fontId="1" fillId="0" borderId="0" xfId="1" applyNumberFormat="1" applyFont="1"/>
    <xf numFmtId="9" fontId="0" fillId="0" borderId="0" xfId="1" applyFont="1"/>
    <xf numFmtId="0" fontId="1" fillId="0" borderId="0" xfId="0" applyFont="1" applyBorder="1"/>
    <xf numFmtId="165" fontId="1" fillId="0" borderId="0" xfId="1" applyNumberFormat="1" applyFont="1" applyBorder="1"/>
    <xf numFmtId="0" fontId="0" fillId="0" borderId="0" xfId="0" applyBorder="1"/>
    <xf numFmtId="2" fontId="1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0" fontId="0" fillId="0" borderId="8" xfId="0" applyBorder="1"/>
    <xf numFmtId="0" fontId="0" fillId="0" borderId="6" xfId="0" applyBorder="1"/>
    <xf numFmtId="0" fontId="1" fillId="0" borderId="9" xfId="0" applyFont="1" applyBorder="1"/>
    <xf numFmtId="1" fontId="1" fillId="0" borderId="3" xfId="0" applyNumberFormat="1" applyFont="1" applyBorder="1"/>
    <xf numFmtId="165" fontId="1" fillId="0" borderId="3" xfId="1" applyNumberFormat="1" applyFont="1" applyBorder="1"/>
    <xf numFmtId="167" fontId="1" fillId="0" borderId="2" xfId="0" applyNumberFormat="1" applyFont="1" applyBorder="1"/>
    <xf numFmtId="165" fontId="1" fillId="0" borderId="2" xfId="0" applyNumberFormat="1" applyFont="1" applyBorder="1"/>
    <xf numFmtId="165" fontId="1" fillId="0" borderId="3" xfId="0" applyNumberFormat="1" applyFont="1" applyBorder="1"/>
    <xf numFmtId="9" fontId="1" fillId="0" borderId="2" xfId="1" applyFont="1" applyBorder="1"/>
    <xf numFmtId="0" fontId="4" fillId="0" borderId="1" xfId="0" applyFont="1" applyFill="1" applyBorder="1"/>
    <xf numFmtId="0" fontId="5" fillId="0" borderId="0" xfId="3"/>
    <xf numFmtId="0" fontId="6" fillId="0" borderId="0" xfId="0" applyFont="1"/>
    <xf numFmtId="0" fontId="1" fillId="0" borderId="7" xfId="0" applyFont="1" applyFill="1" applyBorder="1"/>
    <xf numFmtId="0" fontId="1" fillId="0" borderId="3" xfId="0" applyFont="1" applyFill="1" applyBorder="1"/>
    <xf numFmtId="164" fontId="1" fillId="0" borderId="0" xfId="0" applyNumberFormat="1" applyFont="1" applyBorder="1"/>
    <xf numFmtId="165" fontId="0" fillId="0" borderId="0" xfId="1" applyNumberFormat="1" applyFont="1"/>
  </cellXfs>
  <cellStyles count="4">
    <cellStyle name="Excel Built-in Normal" xfId="2" xr:uid="{5AF6BCF4-322A-488F-8623-3212D9D208C1}"/>
    <cellStyle name="Lien hypertexte" xfId="3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Production éditoriale (nombre de titres, nouveautés et nouvelles éditions)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1'!$C$3</c:f>
              <c:strCache>
                <c:ptCount val="1"/>
                <c:pt idx="0">
                  <c:v>nouveautés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1'!$B$4:$B$14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1'!$C$4:$C$14</c:f>
              <c:numCache>
                <c:formatCode>General</c:formatCode>
                <c:ptCount val="11"/>
                <c:pt idx="0">
                  <c:v>68187</c:v>
                </c:pt>
                <c:pt idx="1">
                  <c:v>67041</c:v>
                </c:pt>
                <c:pt idx="2">
                  <c:v>68069</c:v>
                </c:pt>
                <c:pt idx="3">
                  <c:v>68199</c:v>
                </c:pt>
                <c:pt idx="4">
                  <c:v>67942</c:v>
                </c:pt>
                <c:pt idx="5">
                  <c:v>68171</c:v>
                </c:pt>
                <c:pt idx="6">
                  <c:v>60541</c:v>
                </c:pt>
                <c:pt idx="7">
                  <c:v>68160</c:v>
                </c:pt>
                <c:pt idx="8">
                  <c:v>67384</c:v>
                </c:pt>
                <c:pt idx="9">
                  <c:v>64157</c:v>
                </c:pt>
                <c:pt idx="10">
                  <c:v>65535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6-4166-99E0-DE38E5325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584911"/>
        <c:axId val="1694561391"/>
      </c:lineChart>
      <c:catAx>
        <c:axId val="1694584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4561391"/>
        <c:crosses val="autoZero"/>
        <c:auto val="1"/>
        <c:lblAlgn val="ctr"/>
        <c:lblOffset val="100"/>
        <c:noMultiLvlLbl val="0"/>
      </c:catAx>
      <c:valAx>
        <c:axId val="1694561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4584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/>
              <a:t>Répartition par âge des usagers des bibliothèques en 2024</a:t>
            </a:r>
          </a:p>
          <a:p>
            <a:pPr>
              <a:defRPr/>
            </a:pPr>
            <a:r>
              <a:rPr lang="fr-FR" sz="800"/>
              <a:t>et de la population française en 2022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'graphique 10'!$C$15</c:f>
              <c:strCache>
                <c:ptCount val="1"/>
                <c:pt idx="0">
                  <c:v>usagers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10'!$B$16:$B$18</c:f>
              <c:strCache>
                <c:ptCount val="3"/>
                <c:pt idx="0">
                  <c:v>de 0 à 14 ans</c:v>
                </c:pt>
                <c:pt idx="1">
                  <c:v>de 15 à 64 ans</c:v>
                </c:pt>
                <c:pt idx="2">
                  <c:v>de 65 ans et plus</c:v>
                </c:pt>
              </c:strCache>
            </c:strRef>
          </c:cat>
          <c:val>
            <c:numRef>
              <c:f>'graphique 10'!$C$16:$C$18</c:f>
              <c:numCache>
                <c:formatCode>0%</c:formatCode>
                <c:ptCount val="3"/>
                <c:pt idx="0">
                  <c:v>0.37863669165130281</c:v>
                </c:pt>
                <c:pt idx="1">
                  <c:v>0.45537070494113407</c:v>
                </c:pt>
                <c:pt idx="2">
                  <c:v>0.16599260340756311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C-44CD-A978-46270BC3F15A}"/>
            </c:ext>
          </c:extLst>
        </c:ser>
        <c:ser>
          <c:idx val="1"/>
          <c:order val="1"/>
          <c:tx>
            <c:strRef>
              <c:f>'graphique 10'!$D$15</c:f>
              <c:strCache>
                <c:ptCount val="1"/>
                <c:pt idx="0">
                  <c:v>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10'!$B$16:$B$18</c:f>
              <c:strCache>
                <c:ptCount val="3"/>
                <c:pt idx="0">
                  <c:v>de 0 à 14 ans</c:v>
                </c:pt>
                <c:pt idx="1">
                  <c:v>de 15 à 64 ans</c:v>
                </c:pt>
                <c:pt idx="2">
                  <c:v>de 65 ans et plus</c:v>
                </c:pt>
              </c:strCache>
            </c:strRef>
          </c:cat>
          <c:val>
            <c:numRef>
              <c:f>'graphique 10'!$D$16:$D$18</c:f>
              <c:numCache>
                <c:formatCode>0%</c:formatCode>
                <c:ptCount val="3"/>
                <c:pt idx="0">
                  <c:v>0.17325953210666523</c:v>
                </c:pt>
                <c:pt idx="1">
                  <c:v>0.61833394794837326</c:v>
                </c:pt>
                <c:pt idx="2">
                  <c:v>0.20840651994496151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EC-44CD-A978-46270BC3F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0195503"/>
        <c:axId val="760200303"/>
      </c:barChart>
      <c:catAx>
        <c:axId val="76019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0200303"/>
        <c:crosses val="autoZero"/>
        <c:auto val="1"/>
        <c:lblAlgn val="ctr"/>
        <c:lblOffset val="100"/>
        <c:noMultiLvlLbl val="0"/>
      </c:catAx>
      <c:valAx>
        <c:axId val="76020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019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Production en titres, nouveautés et réimpressions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(indice 100 en 2014)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2'!$C$3</c:f>
              <c:strCache>
                <c:ptCount val="1"/>
                <c:pt idx="0">
                  <c:v>nouveautés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2'!$B$4:$B$14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2'!$C$4:$C$14</c:f>
              <c:numCache>
                <c:formatCode>0.0</c:formatCode>
                <c:ptCount val="11"/>
                <c:pt idx="0">
                  <c:v>100</c:v>
                </c:pt>
                <c:pt idx="1">
                  <c:v>101.34174311926606</c:v>
                </c:pt>
                <c:pt idx="2">
                  <c:v>108.25688073394495</c:v>
                </c:pt>
                <c:pt idx="3">
                  <c:v>109.03211009174312</c:v>
                </c:pt>
                <c:pt idx="4">
                  <c:v>103.13761467889908</c:v>
                </c:pt>
                <c:pt idx="5">
                  <c:v>102.43119266055047</c:v>
                </c:pt>
                <c:pt idx="6">
                  <c:v>86.846330275229363</c:v>
                </c:pt>
                <c:pt idx="7">
                  <c:v>91.52064220183486</c:v>
                </c:pt>
                <c:pt idx="8">
                  <c:v>88.86009174311927</c:v>
                </c:pt>
                <c:pt idx="9">
                  <c:v>84.447247706422019</c:v>
                </c:pt>
                <c:pt idx="10">
                  <c:v>83.100917431192656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F-485E-8809-8872941DD954}"/>
            </c:ext>
          </c:extLst>
        </c:ser>
        <c:ser>
          <c:idx val="1"/>
          <c:order val="1"/>
          <c:tx>
            <c:strRef>
              <c:f>'graphique 2'!$D$3</c:f>
              <c:strCache>
                <c:ptCount val="1"/>
                <c:pt idx="0">
                  <c:v>réimpressions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2'!$B$4:$B$14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2'!$D$4:$D$14</c:f>
              <c:numCache>
                <c:formatCode>0.0</c:formatCode>
                <c:ptCount val="11"/>
                <c:pt idx="0">
                  <c:v>100</c:v>
                </c:pt>
                <c:pt idx="1">
                  <c:v>114.38416261470405</c:v>
                </c:pt>
                <c:pt idx="2">
                  <c:v>102.97590757869338</c:v>
                </c:pt>
                <c:pt idx="3">
                  <c:v>104.43644207216758</c:v>
                </c:pt>
                <c:pt idx="4">
                  <c:v>113.02416553942895</c:v>
                </c:pt>
                <c:pt idx="5">
                  <c:v>114.21599093335283</c:v>
                </c:pt>
                <c:pt idx="6">
                  <c:v>108.69191679157679</c:v>
                </c:pt>
                <c:pt idx="7">
                  <c:v>127.18348992797866</c:v>
                </c:pt>
                <c:pt idx="8">
                  <c:v>133.00186451211934</c:v>
                </c:pt>
                <c:pt idx="9">
                  <c:v>123.47091726684459</c:v>
                </c:pt>
                <c:pt idx="10">
                  <c:v>126.95499579570797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F-485E-8809-8872941DD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581184"/>
        <c:axId val="2130578784"/>
      </c:lineChart>
      <c:catAx>
        <c:axId val="213058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0578784"/>
        <c:crosses val="autoZero"/>
        <c:auto val="1"/>
        <c:lblAlgn val="ctr"/>
        <c:lblOffset val="100"/>
        <c:noMultiLvlLbl val="0"/>
      </c:catAx>
      <c:valAx>
        <c:axId val="2130578784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058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Tirage moyen global des nouveautés et des réimpressions</a:t>
            </a:r>
          </a:p>
          <a:p>
            <a:pPr>
              <a:defRPr/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(nombre d'exemplaires)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3'!$C$3</c:f>
              <c:strCache>
                <c:ptCount val="1"/>
                <c:pt idx="0">
                  <c:v>tirage moyen global des nouveautés et réimpressions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3'!$B$4:$B$14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3'!$C$4:$C$14</c:f>
              <c:numCache>
                <c:formatCode>General</c:formatCode>
                <c:ptCount val="11"/>
                <c:pt idx="0">
                  <c:v>5606</c:v>
                </c:pt>
                <c:pt idx="1">
                  <c:v>5017</c:v>
                </c:pt>
                <c:pt idx="2">
                  <c:v>5341</c:v>
                </c:pt>
                <c:pt idx="3">
                  <c:v>4994</c:v>
                </c:pt>
                <c:pt idx="4">
                  <c:v>4732</c:v>
                </c:pt>
                <c:pt idx="5">
                  <c:v>4824</c:v>
                </c:pt>
                <c:pt idx="6">
                  <c:v>4693</c:v>
                </c:pt>
                <c:pt idx="7">
                  <c:v>5061</c:v>
                </c:pt>
                <c:pt idx="8">
                  <c:v>4815</c:v>
                </c:pt>
                <c:pt idx="9">
                  <c:v>4382</c:v>
                </c:pt>
                <c:pt idx="10">
                  <c:v>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B-4953-B573-F79515DA7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296512"/>
        <c:axId val="1681308992"/>
      </c:lineChart>
      <c:catAx>
        <c:axId val="168129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1308992"/>
        <c:crosses val="autoZero"/>
        <c:auto val="1"/>
        <c:lblAlgn val="ctr"/>
        <c:lblOffset val="100"/>
        <c:noMultiLvlLbl val="0"/>
      </c:catAx>
      <c:valAx>
        <c:axId val="1681308992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129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d'exemplaires vendus (millions)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et chiffre d'affaires des éditeurs en volume (M€ de 2024)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15048118985127"/>
          <c:y val="0.15348323421230578"/>
          <c:w val="0.76919925634295716"/>
          <c:h val="0.62035068915838687"/>
        </c:manualLayout>
      </c:layout>
      <c:lineChart>
        <c:grouping val="standard"/>
        <c:varyColors val="0"/>
        <c:ser>
          <c:idx val="0"/>
          <c:order val="0"/>
          <c:tx>
            <c:v>nombre d'exemplaires vendus (éch. de gauche)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4'!$B$5:$B$15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4'!$C$5:$C$15</c:f>
              <c:numCache>
                <c:formatCode>General</c:formatCode>
                <c:ptCount val="11"/>
                <c:pt idx="0">
                  <c:v>421.8</c:v>
                </c:pt>
                <c:pt idx="1">
                  <c:v>436.7</c:v>
                </c:pt>
                <c:pt idx="2">
                  <c:v>434.5</c:v>
                </c:pt>
                <c:pt idx="3" formatCode="0.0">
                  <c:v>430</c:v>
                </c:pt>
                <c:pt idx="4">
                  <c:v>419.2</c:v>
                </c:pt>
                <c:pt idx="5">
                  <c:v>435.1</c:v>
                </c:pt>
                <c:pt idx="6">
                  <c:v>421.6</c:v>
                </c:pt>
                <c:pt idx="7">
                  <c:v>486.1</c:v>
                </c:pt>
                <c:pt idx="8">
                  <c:v>448.5</c:v>
                </c:pt>
                <c:pt idx="9">
                  <c:v>439.7</c:v>
                </c:pt>
                <c:pt idx="10" formatCode="0.0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3-464F-AACD-6B9BA3B0D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875567"/>
        <c:axId val="807877007"/>
      </c:lineChart>
      <c:lineChart>
        <c:grouping val="standard"/>
        <c:varyColors val="0"/>
        <c:ser>
          <c:idx val="1"/>
          <c:order val="1"/>
          <c:tx>
            <c:v>chiffre d'affaires en volume (éch. de droite)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4'!$B$5:$B$15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4'!$D$5:$D$15</c:f>
              <c:numCache>
                <c:formatCode>0</c:formatCode>
                <c:ptCount val="11"/>
                <c:pt idx="0">
                  <c:v>3272.5961365228709</c:v>
                </c:pt>
                <c:pt idx="1">
                  <c:v>3288.1442999999999</c:v>
                </c:pt>
                <c:pt idx="2">
                  <c:v>3488.1569135679397</c:v>
                </c:pt>
                <c:pt idx="3">
                  <c:v>3392.3886863112252</c:v>
                </c:pt>
                <c:pt idx="4">
                  <c:v>3177.4546332046334</c:v>
                </c:pt>
                <c:pt idx="5">
                  <c:v>3296.3481657932348</c:v>
                </c:pt>
                <c:pt idx="6">
                  <c:v>3202.0341232227493</c:v>
                </c:pt>
                <c:pt idx="7">
                  <c:v>3525.3520616641904</c:v>
                </c:pt>
                <c:pt idx="8">
                  <c:v>3147.116713433883</c:v>
                </c:pt>
                <c:pt idx="9">
                  <c:v>3013.1871369294608</c:v>
                </c:pt>
                <c:pt idx="10">
                  <c:v>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3-464F-AACD-6B9BA3B0D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339903"/>
        <c:axId val="884369663"/>
      </c:lineChart>
      <c:catAx>
        <c:axId val="80787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7877007"/>
        <c:crosses val="autoZero"/>
        <c:auto val="1"/>
        <c:lblAlgn val="ctr"/>
        <c:lblOffset val="100"/>
        <c:noMultiLvlLbl val="0"/>
      </c:catAx>
      <c:valAx>
        <c:axId val="80787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millions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6.64398404829332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7875567"/>
        <c:crosses val="autoZero"/>
        <c:crossBetween val="between"/>
      </c:valAx>
      <c:valAx>
        <c:axId val="884369663"/>
        <c:scaling>
          <c:orientation val="minMax"/>
          <c:min val="24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M€ de 2023</a:t>
                </a:r>
                <a:endParaRPr lang="fr-FR" sz="800"/>
              </a:p>
            </c:rich>
          </c:tx>
          <c:layout>
            <c:manualLayout>
              <c:xMode val="edge"/>
              <c:yMode val="edge"/>
              <c:x val="0.86037510936132988"/>
              <c:y val="8.73094024154218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4339903"/>
        <c:crosses val="max"/>
        <c:crossBetween val="between"/>
      </c:valAx>
      <c:catAx>
        <c:axId val="884339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3696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Part de l'édition numérique dans le chiffre d'affaires des éditeurs,</a:t>
            </a:r>
          </a:p>
          <a:p>
            <a:pPr>
              <a:defRPr/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part de marché du livre numérique (hors scolaire) en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0011592300962381E-2"/>
          <c:y val="0.13516221930592009"/>
          <c:w val="0.88498840769903764"/>
          <c:h val="0.6146889475806121"/>
        </c:manualLayout>
      </c:layout>
      <c:lineChart>
        <c:grouping val="standard"/>
        <c:varyColors val="0"/>
        <c:ser>
          <c:idx val="0"/>
          <c:order val="0"/>
          <c:tx>
            <c:v>part de l'édition numérique dans le chiffre d'affaires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5'!$B$4:$B$14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5'!$C$4:$C$14</c:f>
              <c:numCache>
                <c:formatCode>0.0%</c:formatCode>
                <c:ptCount val="11"/>
                <c:pt idx="0">
                  <c:v>6.0859728506787329E-2</c:v>
                </c:pt>
                <c:pt idx="1">
                  <c:v>6.1454818147731537E-2</c:v>
                </c:pt>
                <c:pt idx="2">
                  <c:v>8.2487667371388296E-2</c:v>
                </c:pt>
                <c:pt idx="3">
                  <c:v>7.2242120343839533E-2</c:v>
                </c:pt>
                <c:pt idx="4">
                  <c:v>7.9625468164794003E-2</c:v>
                </c:pt>
                <c:pt idx="5">
                  <c:v>8.2786885245901637E-2</c:v>
                </c:pt>
                <c:pt idx="6">
                  <c:v>9.6204379562043807E-2</c:v>
                </c:pt>
                <c:pt idx="7">
                  <c:v>8.8730107177655074E-2</c:v>
                </c:pt>
                <c:pt idx="8">
                  <c:v>9.7973205084163517E-2</c:v>
                </c:pt>
                <c:pt idx="9">
                  <c:v>9.6095076400679116E-2</c:v>
                </c:pt>
                <c:pt idx="10">
                  <c:v>9.6002756719503798E-2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8-4878-8E30-2793A6814226}"/>
            </c:ext>
          </c:extLst>
        </c:ser>
        <c:ser>
          <c:idx val="1"/>
          <c:order val="1"/>
          <c:tx>
            <c:v>part de marché du livre numérique (hors scolaire) en volume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5'!$B$4:$B$14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5'!$D$4:$D$14</c:f>
              <c:numCache>
                <c:formatCode>0.0%</c:formatCode>
                <c:ptCount val="11"/>
                <c:pt idx="0">
                  <c:v>2.8000000000000001E-2</c:v>
                </c:pt>
                <c:pt idx="1">
                  <c:v>3.5000000000000003E-2</c:v>
                </c:pt>
                <c:pt idx="2">
                  <c:v>3.7999999999999999E-2</c:v>
                </c:pt>
                <c:pt idx="3">
                  <c:v>4.1000000000000002E-2</c:v>
                </c:pt>
                <c:pt idx="4">
                  <c:v>4.3999999999999997E-2</c:v>
                </c:pt>
                <c:pt idx="5">
                  <c:v>4.5999999999999999E-2</c:v>
                </c:pt>
                <c:pt idx="6">
                  <c:v>5.7000000000000002E-2</c:v>
                </c:pt>
                <c:pt idx="7">
                  <c:v>0.05</c:v>
                </c:pt>
                <c:pt idx="8">
                  <c:v>4.8000000000000001E-2</c:v>
                </c:pt>
                <c:pt idx="9">
                  <c:v>4.9000000000000002E-2</c:v>
                </c:pt>
                <c:pt idx="10">
                  <c:v>4.9090366837458994E-2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8-4878-8E30-2793A6814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168640"/>
        <c:axId val="1970169120"/>
      </c:lineChart>
      <c:catAx>
        <c:axId val="19701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0169120"/>
        <c:crosses val="autoZero"/>
        <c:auto val="1"/>
        <c:lblAlgn val="ctr"/>
        <c:lblOffset val="100"/>
        <c:noMultiLvlLbl val="0"/>
      </c:catAx>
      <c:valAx>
        <c:axId val="197016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016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381943830054941E-2"/>
          <c:y val="0.84111956989481063"/>
          <c:w val="0.75829209551053312"/>
          <c:h val="0.1210666367598241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Poids du livre de poche dans l'édition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part dans la production en titres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6'!$B$5:$B$15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6'!$C$5:$C$15</c:f>
              <c:numCache>
                <c:formatCode>0.000</c:formatCode>
                <c:ptCount val="11"/>
                <c:pt idx="0">
                  <c:v>0.19400000000000001</c:v>
                </c:pt>
                <c:pt idx="1">
                  <c:v>0.192</c:v>
                </c:pt>
                <c:pt idx="2">
                  <c:v>0.221</c:v>
                </c:pt>
                <c:pt idx="3">
                  <c:v>0.20100000000000001</c:v>
                </c:pt>
                <c:pt idx="4">
                  <c:v>0.19900000000000001</c:v>
                </c:pt>
                <c:pt idx="5">
                  <c:v>0.21</c:v>
                </c:pt>
                <c:pt idx="6">
                  <c:v>0.20899999999999999</c:v>
                </c:pt>
                <c:pt idx="7">
                  <c:v>0.20399999999999999</c:v>
                </c:pt>
                <c:pt idx="8">
                  <c:v>0.24399999999999999</c:v>
                </c:pt>
                <c:pt idx="9" formatCode="General">
                  <c:v>0.24399999999999999</c:v>
                </c:pt>
                <c:pt idx="10" formatCode="General">
                  <c:v>0.24099999999999999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B-433A-A9B6-E6821420CED8}"/>
            </c:ext>
          </c:extLst>
        </c:ser>
        <c:ser>
          <c:idx val="1"/>
          <c:order val="1"/>
          <c:tx>
            <c:v>part dans la production en exemplaires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6'!$B$5:$B$15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6'!$D$5:$D$15</c:f>
              <c:numCache>
                <c:formatCode>0.000</c:formatCode>
                <c:ptCount val="11"/>
                <c:pt idx="0">
                  <c:v>0.223</c:v>
                </c:pt>
                <c:pt idx="1">
                  <c:v>0.23300000000000001</c:v>
                </c:pt>
                <c:pt idx="2">
                  <c:v>0.254</c:v>
                </c:pt>
                <c:pt idx="3">
                  <c:v>0.249</c:v>
                </c:pt>
                <c:pt idx="4">
                  <c:v>0.24199999999999999</c:v>
                </c:pt>
                <c:pt idx="5">
                  <c:v>0.23200000000000001</c:v>
                </c:pt>
                <c:pt idx="6">
                  <c:v>0.23699999999999999</c:v>
                </c:pt>
                <c:pt idx="7">
                  <c:v>0.23599999999999999</c:v>
                </c:pt>
                <c:pt idx="8">
                  <c:v>0.25</c:v>
                </c:pt>
                <c:pt idx="9" formatCode="General">
                  <c:v>0.26700000000000002</c:v>
                </c:pt>
                <c:pt idx="10" formatCode="General">
                  <c:v>0.26600000000000001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B-433A-A9B6-E6821420CED8}"/>
            </c:ext>
          </c:extLst>
        </c:ser>
        <c:ser>
          <c:idx val="2"/>
          <c:order val="2"/>
          <c:tx>
            <c:v>part dans les exemplaires vendus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6'!$B$5:$B$15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6'!$E$5:$E$15</c:f>
              <c:numCache>
                <c:formatCode>0.000</c:formatCode>
                <c:ptCount val="11"/>
                <c:pt idx="0">
                  <c:v>0.249</c:v>
                </c:pt>
                <c:pt idx="1">
                  <c:v>0.24</c:v>
                </c:pt>
                <c:pt idx="2">
                  <c:v>0.26900000000000002</c:v>
                </c:pt>
                <c:pt idx="3">
                  <c:v>0.27100000000000002</c:v>
                </c:pt>
                <c:pt idx="4">
                  <c:v>0.27400000000000002</c:v>
                </c:pt>
                <c:pt idx="5">
                  <c:v>0.27</c:v>
                </c:pt>
                <c:pt idx="6">
                  <c:v>0.255</c:v>
                </c:pt>
                <c:pt idx="7">
                  <c:v>0.25</c:v>
                </c:pt>
                <c:pt idx="8">
                  <c:v>0.26100000000000001</c:v>
                </c:pt>
                <c:pt idx="9" formatCode="General">
                  <c:v>0.26100000000000001</c:v>
                </c:pt>
                <c:pt idx="10" formatCode="General">
                  <c:v>0.26200000000000001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B-433A-A9B6-E6821420CED8}"/>
            </c:ext>
          </c:extLst>
        </c:ser>
        <c:ser>
          <c:idx val="3"/>
          <c:order val="3"/>
          <c:tx>
            <c:v>part dans le chiffre d'affaires des éditeurs 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'graphique 6'!$B$5:$B$15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6'!$F$5:$F$15</c:f>
              <c:numCache>
                <c:formatCode>0.000</c:formatCode>
                <c:ptCount val="11"/>
                <c:pt idx="0">
                  <c:v>0.13700000000000001</c:v>
                </c:pt>
                <c:pt idx="1">
                  <c:v>0.13900000000000001</c:v>
                </c:pt>
                <c:pt idx="2">
                  <c:v>0.13700000000000001</c:v>
                </c:pt>
                <c:pt idx="3">
                  <c:v>0.14299999999999999</c:v>
                </c:pt>
                <c:pt idx="4">
                  <c:v>0.14899999999999999</c:v>
                </c:pt>
                <c:pt idx="5">
                  <c:v>0.14499999999999999</c:v>
                </c:pt>
                <c:pt idx="6">
                  <c:v>0.14099999999999999</c:v>
                </c:pt>
                <c:pt idx="7">
                  <c:v>0.14399999999999999</c:v>
                </c:pt>
                <c:pt idx="8">
                  <c:v>0.151</c:v>
                </c:pt>
                <c:pt idx="9" formatCode="General">
                  <c:v>0.152</c:v>
                </c:pt>
                <c:pt idx="10" formatCode="General">
                  <c:v>0.154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4B-433A-A9B6-E6821420C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49856"/>
        <c:axId val="842750816"/>
      </c:lineChart>
      <c:catAx>
        <c:axId val="84274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2750816"/>
        <c:crosses val="autoZero"/>
        <c:auto val="1"/>
        <c:lblAlgn val="ctr"/>
        <c:lblOffset val="100"/>
        <c:noMultiLvlLbl val="0"/>
      </c:catAx>
      <c:valAx>
        <c:axId val="842750816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274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Part de marché du livre d'occasion (hors scolaire) en volume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et part de la population achetant au moins un livre d'occasion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35892388451443"/>
          <c:y val="0.17365851042774089"/>
          <c:w val="0.75756014873140842"/>
          <c:h val="0.59124442718596348"/>
        </c:manualLayout>
      </c:layout>
      <c:lineChart>
        <c:grouping val="standard"/>
        <c:varyColors val="0"/>
        <c:ser>
          <c:idx val="0"/>
          <c:order val="0"/>
          <c:tx>
            <c:strRef>
              <c:f>'graphique 7'!$C$3</c:f>
              <c:strCache>
                <c:ptCount val="1"/>
                <c:pt idx="0">
                  <c:v>part de marché du livre d'occasion en volume (hors scolaire) (éch. de gauche)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7'!$B$4:$B$14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7'!$C$4:$C$14</c:f>
              <c:numCache>
                <c:formatCode>0.0%</c:formatCode>
                <c:ptCount val="11"/>
                <c:pt idx="0">
                  <c:v>0.14083983649201043</c:v>
                </c:pt>
                <c:pt idx="1">
                  <c:v>0.14358415121773899</c:v>
                </c:pt>
                <c:pt idx="2">
                  <c:v>0.154</c:v>
                </c:pt>
                <c:pt idx="3">
                  <c:v>0.157</c:v>
                </c:pt>
                <c:pt idx="4">
                  <c:v>0.161</c:v>
                </c:pt>
                <c:pt idx="5">
                  <c:v>0.16500000000000001</c:v>
                </c:pt>
                <c:pt idx="6">
                  <c:v>0.16300000000000001</c:v>
                </c:pt>
                <c:pt idx="7">
                  <c:v>0.158</c:v>
                </c:pt>
                <c:pt idx="8">
                  <c:v>0.16300000000000001</c:v>
                </c:pt>
                <c:pt idx="9">
                  <c:v>0.182</c:v>
                </c:pt>
                <c:pt idx="10">
                  <c:v>0.20149120190873845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8-4EC2-939B-B47B45618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447679"/>
        <c:axId val="1402448159"/>
      </c:lineChart>
      <c:lineChart>
        <c:grouping val="standard"/>
        <c:varyColors val="0"/>
        <c:ser>
          <c:idx val="1"/>
          <c:order val="1"/>
          <c:tx>
            <c:strRef>
              <c:f>'graphique 7'!$D$3</c:f>
              <c:strCache>
                <c:ptCount val="1"/>
                <c:pt idx="0">
                  <c:v>part de la population achetant au moins un livre d'occasion (éch. de droite)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'graphique 7'!$D$4:$D$14</c:f>
              <c:numCache>
                <c:formatCode>0.0%</c:formatCode>
                <c:ptCount val="11"/>
                <c:pt idx="0">
                  <c:v>0.1</c:v>
                </c:pt>
                <c:pt idx="1">
                  <c:v>0.115</c:v>
                </c:pt>
                <c:pt idx="2">
                  <c:v>0.115</c:v>
                </c:pt>
                <c:pt idx="3">
                  <c:v>0.11700000000000001</c:v>
                </c:pt>
                <c:pt idx="4">
                  <c:v>0.11899999999999999</c:v>
                </c:pt>
                <c:pt idx="5">
                  <c:v>0.124</c:v>
                </c:pt>
                <c:pt idx="6">
                  <c:v>0.1</c:v>
                </c:pt>
                <c:pt idx="7">
                  <c:v>0.126</c:v>
                </c:pt>
                <c:pt idx="8">
                  <c:v>0.13800000000000001</c:v>
                </c:pt>
                <c:pt idx="9">
                  <c:v>0.13800000000000001</c:v>
                </c:pt>
                <c:pt idx="10">
                  <c:v>0.14399999999999999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C-4010-98AE-A07A7CD2B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44303"/>
        <c:axId val="55248623"/>
      </c:lineChart>
      <c:catAx>
        <c:axId val="1402447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2448159"/>
        <c:crosses val="autoZero"/>
        <c:auto val="1"/>
        <c:lblAlgn val="ctr"/>
        <c:lblOffset val="100"/>
        <c:noMultiLvlLbl val="0"/>
      </c:catAx>
      <c:valAx>
        <c:axId val="1402448159"/>
        <c:scaling>
          <c:orientation val="minMax"/>
          <c:min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% marché</a:t>
                </a:r>
              </a:p>
            </c:rich>
          </c:tx>
          <c:layout>
            <c:manualLayout>
              <c:xMode val="edge"/>
              <c:yMode val="edge"/>
              <c:x val="7.7220077220077222E-3"/>
              <c:y val="0.10592516125865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2447679"/>
        <c:crosses val="autoZero"/>
        <c:crossBetween val="between"/>
      </c:valAx>
      <c:valAx>
        <c:axId val="55248623"/>
        <c:scaling>
          <c:orientation val="minMax"/>
          <c:min val="8.0000000000000016E-2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% population</a:t>
                </a:r>
              </a:p>
            </c:rich>
          </c:tx>
          <c:layout>
            <c:manualLayout>
              <c:xMode val="edge"/>
              <c:yMode val="edge"/>
              <c:x val="0.84370844269466327"/>
              <c:y val="0.110936919616215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244303"/>
        <c:crosses val="max"/>
        <c:crossBetween val="between"/>
      </c:valAx>
      <c:catAx>
        <c:axId val="55244303"/>
        <c:scaling>
          <c:orientation val="minMax"/>
        </c:scaling>
        <c:delete val="1"/>
        <c:axPos val="b"/>
        <c:majorTickMark val="out"/>
        <c:minorTickMark val="none"/>
        <c:tickLblPos val="nextTo"/>
        <c:crossAx val="55248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Répartition de la population de France métropolitaine âgée d'au moins 15 ans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selon le nombre de livres imprimés neufs achetés dans l'année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'graphique 8'!$E$4</c:f>
              <c:strCache>
                <c:ptCount val="1"/>
                <c:pt idx="0">
                  <c:v>12 et plus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'graphique 8'!$B$5:$B$15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8'!$E$5:$E$15</c:f>
              <c:numCache>
                <c:formatCode>0.0%</c:formatCode>
                <c:ptCount val="11"/>
                <c:pt idx="0">
                  <c:v>0.12</c:v>
                </c:pt>
                <c:pt idx="1">
                  <c:v>0.13</c:v>
                </c:pt>
                <c:pt idx="2">
                  <c:v>0.11600000000000001</c:v>
                </c:pt>
                <c:pt idx="3">
                  <c:v>0.113</c:v>
                </c:pt>
                <c:pt idx="4">
                  <c:v>0.11799999999999999</c:v>
                </c:pt>
                <c:pt idx="5">
                  <c:v>0.126</c:v>
                </c:pt>
                <c:pt idx="6">
                  <c:v>0.10299999999999999</c:v>
                </c:pt>
                <c:pt idx="7">
                  <c:v>0.11799999999999999</c:v>
                </c:pt>
                <c:pt idx="8">
                  <c:v>0.11899999999999999</c:v>
                </c:pt>
                <c:pt idx="9">
                  <c:v>0.115</c:v>
                </c:pt>
                <c:pt idx="1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0-4D89-87EC-E9BBBB2B71A0}"/>
            </c:ext>
          </c:extLst>
        </c:ser>
        <c:ser>
          <c:idx val="1"/>
          <c:order val="1"/>
          <c:tx>
            <c:strRef>
              <c:f>'graphique 8'!$D$4</c:f>
              <c:strCache>
                <c:ptCount val="1"/>
                <c:pt idx="0">
                  <c:v>5 à 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'graphique 8'!$B$5:$B$15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8'!$D$5:$D$15</c:f>
              <c:numCache>
                <c:formatCode>0.0%</c:formatCode>
                <c:ptCount val="11"/>
                <c:pt idx="0">
                  <c:v>0.16</c:v>
                </c:pt>
                <c:pt idx="1">
                  <c:v>0.14000000000000001</c:v>
                </c:pt>
                <c:pt idx="2">
                  <c:v>0.14499999999999999</c:v>
                </c:pt>
                <c:pt idx="3">
                  <c:v>0.151</c:v>
                </c:pt>
                <c:pt idx="4">
                  <c:v>0.14399999999999999</c:v>
                </c:pt>
                <c:pt idx="5">
                  <c:v>0.16</c:v>
                </c:pt>
                <c:pt idx="6">
                  <c:v>0.14699999999999999</c:v>
                </c:pt>
                <c:pt idx="7">
                  <c:v>0.16300000000000001</c:v>
                </c:pt>
                <c:pt idx="8">
                  <c:v>0.129</c:v>
                </c:pt>
                <c:pt idx="9">
                  <c:v>0.13500000000000001</c:v>
                </c:pt>
                <c:pt idx="1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0-4D89-87EC-E9BBBB2B71A0}"/>
            </c:ext>
          </c:extLst>
        </c:ser>
        <c:ser>
          <c:idx val="0"/>
          <c:order val="2"/>
          <c:tx>
            <c:strRef>
              <c:f>'graphique 8'!$C$4</c:f>
              <c:strCache>
                <c:ptCount val="1"/>
                <c:pt idx="0">
                  <c:v>1 à 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'graphique 8'!$B$5:$B$15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8'!$C$5:$C$15</c:f>
              <c:numCache>
                <c:formatCode>0.0%</c:formatCode>
                <c:ptCount val="11"/>
                <c:pt idx="0">
                  <c:v>0.24</c:v>
                </c:pt>
                <c:pt idx="1">
                  <c:v>0.24</c:v>
                </c:pt>
                <c:pt idx="2">
                  <c:v>0.25</c:v>
                </c:pt>
                <c:pt idx="3">
                  <c:v>0.23499999999999999</c:v>
                </c:pt>
                <c:pt idx="4">
                  <c:v>0.22700000000000001</c:v>
                </c:pt>
                <c:pt idx="5">
                  <c:v>0.20599999999999999</c:v>
                </c:pt>
                <c:pt idx="6">
                  <c:v>0.248</c:v>
                </c:pt>
                <c:pt idx="7">
                  <c:v>0.21</c:v>
                </c:pt>
                <c:pt idx="8">
                  <c:v>0.22</c:v>
                </c:pt>
                <c:pt idx="9">
                  <c:v>0.21299999999999999</c:v>
                </c:pt>
                <c:pt idx="10">
                  <c:v>0.18099999999999999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0-4D89-87EC-E9BBBB2B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1841535"/>
        <c:axId val="1701833855"/>
      </c:areaChart>
      <c:catAx>
        <c:axId val="1701841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1833855"/>
        <c:crosses val="autoZero"/>
        <c:auto val="1"/>
        <c:lblAlgn val="ctr"/>
        <c:lblOffset val="100"/>
        <c:noMultiLvlLbl val="0"/>
      </c:catAx>
      <c:valAx>
        <c:axId val="1701833855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18415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Parts de marché en volume du livre imprimé neuf 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auprès des particuliers (hors scolaire) par genre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9'!$C$4</c:f>
              <c:strCache>
                <c:ptCount val="1"/>
                <c:pt idx="0">
                  <c:v>Fiction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9'!$B$5:$B$15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9'!$C$5:$C$15</c:f>
              <c:numCache>
                <c:formatCode>0.0%</c:formatCode>
                <c:ptCount val="11"/>
                <c:pt idx="0">
                  <c:v>0.33700000000000002</c:v>
                </c:pt>
                <c:pt idx="1">
                  <c:v>0.34599999999999997</c:v>
                </c:pt>
                <c:pt idx="2">
                  <c:v>0.35799999999999998</c:v>
                </c:pt>
                <c:pt idx="3">
                  <c:v>0.36199999999999999</c:v>
                </c:pt>
                <c:pt idx="4">
                  <c:v>0.36</c:v>
                </c:pt>
                <c:pt idx="5">
                  <c:v>0.36099999999999999</c:v>
                </c:pt>
                <c:pt idx="6">
                  <c:v>0.36899999999999999</c:v>
                </c:pt>
                <c:pt idx="7">
                  <c:v>0.33900000000000002</c:v>
                </c:pt>
                <c:pt idx="8">
                  <c:v>0.33</c:v>
                </c:pt>
                <c:pt idx="9">
                  <c:v>0.36</c:v>
                </c:pt>
                <c:pt idx="10">
                  <c:v>0.39100000000000001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A-4CA6-91EF-2A5F6978B164}"/>
            </c:ext>
          </c:extLst>
        </c:ser>
        <c:ser>
          <c:idx val="1"/>
          <c:order val="1"/>
          <c:tx>
            <c:strRef>
              <c:f>'graphique 9'!$D$4</c:f>
              <c:strCache>
                <c:ptCount val="1"/>
                <c:pt idx="0">
                  <c:v>BD et mangas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9'!$B$5:$B$15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9'!$D$5:$D$15</c:f>
              <c:numCache>
                <c:formatCode>0.0%</c:formatCode>
                <c:ptCount val="11"/>
                <c:pt idx="0">
                  <c:v>0.121</c:v>
                </c:pt>
                <c:pt idx="1">
                  <c:v>0.122</c:v>
                </c:pt>
                <c:pt idx="2">
                  <c:v>0.122</c:v>
                </c:pt>
                <c:pt idx="3">
                  <c:v>0.13800000000000001</c:v>
                </c:pt>
                <c:pt idx="4">
                  <c:v>0.14299999999999999</c:v>
                </c:pt>
                <c:pt idx="5">
                  <c:v>0.15</c:v>
                </c:pt>
                <c:pt idx="6">
                  <c:v>0.17499999999999999</c:v>
                </c:pt>
                <c:pt idx="7">
                  <c:v>0.191</c:v>
                </c:pt>
                <c:pt idx="8">
                  <c:v>0.249</c:v>
                </c:pt>
                <c:pt idx="9">
                  <c:v>0.23200000000000001</c:v>
                </c:pt>
                <c:pt idx="10">
                  <c:v>0.21099999999999999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A-4CA6-91EF-2A5F6978B164}"/>
            </c:ext>
          </c:extLst>
        </c:ser>
        <c:ser>
          <c:idx val="2"/>
          <c:order val="2"/>
          <c:tx>
            <c:strRef>
              <c:f>'graphique 9'!$E$4</c:f>
              <c:strCache>
                <c:ptCount val="1"/>
                <c:pt idx="0">
                  <c:v>Jeunesse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9'!$B$5:$B$15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9'!$E$5:$E$15</c:f>
              <c:numCache>
                <c:formatCode>0.0%</c:formatCode>
                <c:ptCount val="11"/>
                <c:pt idx="0">
                  <c:v>0.224</c:v>
                </c:pt>
                <c:pt idx="1">
                  <c:v>0.22600000000000001</c:v>
                </c:pt>
                <c:pt idx="2">
                  <c:v>0.22900000000000001</c:v>
                </c:pt>
                <c:pt idx="3">
                  <c:v>0.215</c:v>
                </c:pt>
                <c:pt idx="4">
                  <c:v>0.22800000000000001</c:v>
                </c:pt>
                <c:pt idx="5">
                  <c:v>0.23400000000000001</c:v>
                </c:pt>
                <c:pt idx="6">
                  <c:v>0.24199999999999999</c:v>
                </c:pt>
                <c:pt idx="7">
                  <c:v>0.23100000000000001</c:v>
                </c:pt>
                <c:pt idx="8">
                  <c:v>0.218</c:v>
                </c:pt>
                <c:pt idx="9">
                  <c:v>0.214</c:v>
                </c:pt>
                <c:pt idx="10">
                  <c:v>0.20699999999999999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A-4CA6-91EF-2A5F6978B164}"/>
            </c:ext>
          </c:extLst>
        </c:ser>
        <c:ser>
          <c:idx val="3"/>
          <c:order val="3"/>
          <c:tx>
            <c:strRef>
              <c:f>'graphique 9'!$F$4</c:f>
              <c:strCache>
                <c:ptCount val="1"/>
                <c:pt idx="0">
                  <c:v>Autres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'graphique 9'!$B$5:$B$15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9'!$F$5:$F$15</c:f>
              <c:numCache>
                <c:formatCode>0.0%</c:formatCode>
                <c:ptCount val="11"/>
                <c:pt idx="0">
                  <c:v>0.317</c:v>
                </c:pt>
                <c:pt idx="1">
                  <c:v>0.30599999999999999</c:v>
                </c:pt>
                <c:pt idx="2">
                  <c:v>0.29099999999999998</c:v>
                </c:pt>
                <c:pt idx="3">
                  <c:v>0.28599999999999998</c:v>
                </c:pt>
                <c:pt idx="4">
                  <c:v>0.26800000000000002</c:v>
                </c:pt>
                <c:pt idx="5">
                  <c:v>0.254</c:v>
                </c:pt>
                <c:pt idx="6">
                  <c:v>0.21500000000000002</c:v>
                </c:pt>
                <c:pt idx="7">
                  <c:v>0.24</c:v>
                </c:pt>
                <c:pt idx="8">
                  <c:v>0.20300000000000001</c:v>
                </c:pt>
                <c:pt idx="9">
                  <c:v>0.19399999999999998</c:v>
                </c:pt>
                <c:pt idx="10">
                  <c:v>0.18999999999999997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CA-4CA6-91EF-2A5F6978B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4895"/>
        <c:axId val="21795375"/>
      </c:lineChart>
      <c:catAx>
        <c:axId val="21794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795375"/>
        <c:crosses val="autoZero"/>
        <c:auto val="1"/>
        <c:lblAlgn val="ctr"/>
        <c:lblOffset val="100"/>
        <c:noMultiLvlLbl val="0"/>
      </c:catAx>
      <c:valAx>
        <c:axId val="21795375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794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19</xdr:row>
      <xdr:rowOff>100012</xdr:rowOff>
    </xdr:from>
    <xdr:to>
      <xdr:col>6</xdr:col>
      <xdr:colOff>638175</xdr:colOff>
      <xdr:row>33</xdr:row>
      <xdr:rowOff>176212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6409575-E32D-22B9-355B-12CCD4C0D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24</xdr:row>
      <xdr:rowOff>166687</xdr:rowOff>
    </xdr:from>
    <xdr:to>
      <xdr:col>6</xdr:col>
      <xdr:colOff>685800</xdr:colOff>
      <xdr:row>39</xdr:row>
      <xdr:rowOff>52387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7FDBD25-9F36-B10B-2B9A-F540BEFF3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18</xdr:row>
      <xdr:rowOff>133349</xdr:rowOff>
    </xdr:from>
    <xdr:to>
      <xdr:col>7</xdr:col>
      <xdr:colOff>76200</xdr:colOff>
      <xdr:row>34</xdr:row>
      <xdr:rowOff>85724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1B0DF20-D5B9-4C18-A9B5-8FAEE99A0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18</xdr:row>
      <xdr:rowOff>109537</xdr:rowOff>
    </xdr:from>
    <xdr:to>
      <xdr:col>7</xdr:col>
      <xdr:colOff>161925</xdr:colOff>
      <xdr:row>32</xdr:row>
      <xdr:rowOff>185737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9037C40-5569-BEEE-4658-16780D300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61912</xdr:rowOff>
    </xdr:from>
    <xdr:to>
      <xdr:col>7</xdr:col>
      <xdr:colOff>28575</xdr:colOff>
      <xdr:row>38</xdr:row>
      <xdr:rowOff>152400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5B437E66-47A2-6872-DE93-27B838220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19</xdr:row>
      <xdr:rowOff>95249</xdr:rowOff>
    </xdr:from>
    <xdr:to>
      <xdr:col>8</xdr:col>
      <xdr:colOff>438149</xdr:colOff>
      <xdr:row>40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CBFA236-B3BA-4013-A663-812D78336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19</xdr:row>
      <xdr:rowOff>90485</xdr:rowOff>
    </xdr:from>
    <xdr:to>
      <xdr:col>8</xdr:col>
      <xdr:colOff>476250</xdr:colOff>
      <xdr:row>42</xdr:row>
      <xdr:rowOff>104774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B178DF8-7CC0-3350-F7D4-2FD3BAE182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157161</xdr:rowOff>
    </xdr:from>
    <xdr:to>
      <xdr:col>7</xdr:col>
      <xdr:colOff>361950</xdr:colOff>
      <xdr:row>37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DAB3B6F-B182-9AE7-B91F-ACE5849E4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21</xdr:row>
      <xdr:rowOff>152400</xdr:rowOff>
    </xdr:from>
    <xdr:to>
      <xdr:col>7</xdr:col>
      <xdr:colOff>76200</xdr:colOff>
      <xdr:row>37</xdr:row>
      <xdr:rowOff>131763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367C68E-55FC-4204-8C53-AE6C1DAC3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20</xdr:row>
      <xdr:rowOff>4762</xdr:rowOff>
    </xdr:from>
    <xdr:to>
      <xdr:col>8</xdr:col>
      <xdr:colOff>266700</xdr:colOff>
      <xdr:row>34</xdr:row>
      <xdr:rowOff>80962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483DAD5-49A9-4DFB-F8FE-880F1428F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7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12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2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1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6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11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5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10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4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Relationship Id="rId9" Type="http://schemas.openxmlformats.org/officeDocument/2006/relationships/hyperlink" Target="file:///\\rhin\SG\SCPCI\DEPS\ACTIVITE\Z-PUBLICATIONS%202007-2025\CHIFFRES%20CLES%202025\MANUSCRIT\35.%20Livre%20et%20lecture%20publique\Chiffres%20cl&#233;s%202024_Livre%20et%20lecture%20publique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11F1-480E-4D66-B57F-56A7ACC83592}">
  <dimension ref="B2:B15"/>
  <sheetViews>
    <sheetView workbookViewId="0">
      <selection activeCell="B11" sqref="B11"/>
    </sheetView>
  </sheetViews>
  <sheetFormatPr baseColWidth="10" defaultRowHeight="15" x14ac:dyDescent="0.25"/>
  <sheetData>
    <row r="2" spans="2:2" ht="18.75" x14ac:dyDescent="0.3">
      <c r="B2" s="41" t="s">
        <v>38</v>
      </c>
    </row>
    <row r="4" spans="2:2" x14ac:dyDescent="0.25">
      <c r="B4" s="40" t="s">
        <v>35</v>
      </c>
    </row>
    <row r="5" spans="2:2" x14ac:dyDescent="0.25">
      <c r="B5" s="40" t="s">
        <v>36</v>
      </c>
    </row>
    <row r="6" spans="2:2" x14ac:dyDescent="0.25">
      <c r="B6" s="40" t="s">
        <v>37</v>
      </c>
    </row>
    <row r="7" spans="2:2" x14ac:dyDescent="0.25">
      <c r="B7" s="40" t="s">
        <v>42</v>
      </c>
    </row>
    <row r="8" spans="2:2" x14ac:dyDescent="0.25">
      <c r="B8" s="40" t="s">
        <v>39</v>
      </c>
    </row>
    <row r="9" spans="2:2" x14ac:dyDescent="0.25">
      <c r="B9" s="40" t="s">
        <v>40</v>
      </c>
    </row>
    <row r="10" spans="2:2" x14ac:dyDescent="0.25">
      <c r="B10" s="40" t="s">
        <v>47</v>
      </c>
    </row>
    <row r="11" spans="2:2" x14ac:dyDescent="0.25">
      <c r="B11" s="40" t="s">
        <v>41</v>
      </c>
    </row>
    <row r="12" spans="2:2" x14ac:dyDescent="0.25">
      <c r="B12" s="40" t="s">
        <v>43</v>
      </c>
    </row>
    <row r="13" spans="2:2" x14ac:dyDescent="0.25">
      <c r="B13" s="40" t="s">
        <v>44</v>
      </c>
    </row>
    <row r="14" spans="2:2" x14ac:dyDescent="0.25">
      <c r="B14" s="40" t="s">
        <v>45</v>
      </c>
    </row>
    <row r="15" spans="2:2" x14ac:dyDescent="0.25">
      <c r="B15" s="40" t="s">
        <v>46</v>
      </c>
    </row>
  </sheetData>
  <hyperlinks>
    <hyperlink ref="B4" r:id="rId1" location="'graphique 1'!A1" xr:uid="{F5F2038A-3951-410F-81B4-69918CA3BE8D}"/>
    <hyperlink ref="B5" r:id="rId2" location="'graphique 2'!A1" xr:uid="{9A4C9C7B-7A14-4D0A-A434-7A43D600B1D2}"/>
    <hyperlink ref="B6" r:id="rId3" location="'graphique 3'!A1" xr:uid="{AAB5D0E3-46FF-4091-AB2E-3DC2076F4066}"/>
    <hyperlink ref="B7" r:id="rId4" location="'graphique 4'!A1" display="Graphique 4 : nombre d'exemplaires vendus et chiffre d'affaires des éditeurs en volume" xr:uid="{29BEC77C-EE57-40DD-8D78-7DFB4DD2830A}"/>
    <hyperlink ref="B8" r:id="rId5" location="'graphique 5'!A1" xr:uid="{01D7C3EB-4C16-4E38-8FCA-1A3E0069B402}"/>
    <hyperlink ref="B9" r:id="rId6" location="'graphique 6'!A1" xr:uid="{C63933B4-FD74-44CB-9C5A-3DA019C1A25F}"/>
    <hyperlink ref="B10" r:id="rId7" location="'graphique 7'!A1" display="Graphique 7 : indice des prix " xr:uid="{A750EE7A-499C-4BDE-A622-3E00C408036E}"/>
    <hyperlink ref="B11" r:id="rId8" location="'graphique 8'!A1" xr:uid="{51CE0811-F769-4DA4-9B04-A3DE3F55D4FE}"/>
    <hyperlink ref="B12" r:id="rId9" location="'graphique 9'!A1" xr:uid="{7453C320-D091-46E8-943A-C1FCD885D4E4}"/>
    <hyperlink ref="B13" r:id="rId10" location="'graphique 10'!A1" xr:uid="{93C17C07-2BC6-4FBB-89C4-7B60C120A427}"/>
    <hyperlink ref="B14" r:id="rId11" location="'graphique 11'!A1" xr:uid="{00F31B0E-F392-488C-97E5-B46C4272822B}"/>
    <hyperlink ref="B15" r:id="rId12" location="'graphique 12'!A1" xr:uid="{356014EE-81E9-4593-ACC8-0E0B9AD85124}"/>
  </hyperlinks>
  <pageMargins left="0.7" right="0.7" top="0.75" bottom="0.75" header="0.3" footer="0.3"/>
  <pageSetup paperSize="9" orientation="portrait" r:id="rId13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9524-9FAF-40F9-852E-C56F111EAE4B}">
  <dimension ref="B3:S17"/>
  <sheetViews>
    <sheetView workbookViewId="0">
      <selection activeCell="L25" sqref="L25"/>
    </sheetView>
  </sheetViews>
  <sheetFormatPr baseColWidth="10" defaultRowHeight="15" x14ac:dyDescent="0.25"/>
  <sheetData>
    <row r="3" spans="2:19" x14ac:dyDescent="0.25">
      <c r="B3" s="5"/>
      <c r="C3" s="4" t="s">
        <v>9</v>
      </c>
      <c r="D3" s="17"/>
      <c r="E3" s="17"/>
      <c r="F3" s="17"/>
    </row>
    <row r="4" spans="2:19" x14ac:dyDescent="0.25">
      <c r="B4" s="3"/>
      <c r="C4" s="3" t="s">
        <v>10</v>
      </c>
      <c r="D4" s="3" t="s">
        <v>11</v>
      </c>
      <c r="E4" s="3" t="s">
        <v>12</v>
      </c>
      <c r="F4" s="3" t="s">
        <v>13</v>
      </c>
      <c r="H4" s="1"/>
      <c r="M4" s="1"/>
      <c r="N4" s="1" t="s">
        <v>61</v>
      </c>
      <c r="O4" s="1" t="s">
        <v>58</v>
      </c>
      <c r="P4" s="1" t="s">
        <v>59</v>
      </c>
      <c r="Q4" s="1" t="s">
        <v>62</v>
      </c>
      <c r="R4" s="1" t="s">
        <v>60</v>
      </c>
      <c r="S4" s="1" t="s">
        <v>63</v>
      </c>
    </row>
    <row r="5" spans="2:19" x14ac:dyDescent="0.25">
      <c r="B5" s="2">
        <v>2014</v>
      </c>
      <c r="C5" s="20">
        <v>0.33700000000000002</v>
      </c>
      <c r="D5" s="20">
        <v>0.121</v>
      </c>
      <c r="E5" s="20">
        <v>0.224</v>
      </c>
      <c r="F5" s="36">
        <v>0.317</v>
      </c>
      <c r="G5" s="29"/>
      <c r="H5" s="11"/>
      <c r="M5" s="16">
        <f>C5+D5+E5+N5</f>
        <v>0.99900000000000011</v>
      </c>
      <c r="N5" s="11">
        <f>SUM(O5:S5)</f>
        <v>0.317</v>
      </c>
      <c r="O5" s="11">
        <v>0.11600000000000001</v>
      </c>
      <c r="P5" s="11">
        <v>5.0999999999999997E-2</v>
      </c>
      <c r="Q5" s="11">
        <v>5.2999999999999999E-2</v>
      </c>
      <c r="R5" s="11">
        <v>2.5000000000000001E-2</v>
      </c>
      <c r="S5" s="11">
        <v>7.1999999999999995E-2</v>
      </c>
    </row>
    <row r="6" spans="2:19" x14ac:dyDescent="0.25">
      <c r="B6" s="2">
        <v>2015</v>
      </c>
      <c r="C6" s="20">
        <v>0.34599999999999997</v>
      </c>
      <c r="D6" s="20">
        <v>0.122</v>
      </c>
      <c r="E6" s="20">
        <v>0.22600000000000001</v>
      </c>
      <c r="F6" s="36">
        <v>0.30599999999999999</v>
      </c>
      <c r="G6" s="29"/>
      <c r="H6" s="11"/>
      <c r="M6" s="16">
        <f>C6+D6+E6+N6</f>
        <v>1</v>
      </c>
      <c r="N6" s="11">
        <f>SUM(O6:S6)</f>
        <v>0.30599999999999999</v>
      </c>
      <c r="O6" s="11">
        <v>0.11700000000000001</v>
      </c>
      <c r="P6" s="11">
        <v>4.8000000000000001E-2</v>
      </c>
      <c r="Q6" s="11">
        <v>3.9E-2</v>
      </c>
      <c r="R6" s="11">
        <v>2.5000000000000001E-2</v>
      </c>
      <c r="S6" s="11">
        <v>7.6999999999999999E-2</v>
      </c>
    </row>
    <row r="7" spans="2:19" x14ac:dyDescent="0.25">
      <c r="B7" s="2">
        <v>2016</v>
      </c>
      <c r="C7" s="20">
        <v>0.35799999999999998</v>
      </c>
      <c r="D7" s="20">
        <v>0.122</v>
      </c>
      <c r="E7" s="20">
        <v>0.22900000000000001</v>
      </c>
      <c r="F7" s="36">
        <v>0.29099999999999998</v>
      </c>
      <c r="G7" s="29"/>
      <c r="H7" s="11"/>
      <c r="M7" s="16">
        <f>C7+D7+E7+N7</f>
        <v>1</v>
      </c>
      <c r="N7" s="11">
        <f>SUM(O7:S7)</f>
        <v>0.29099999999999998</v>
      </c>
      <c r="O7" s="11">
        <v>0.10299999999999999</v>
      </c>
      <c r="P7" s="11">
        <v>4.9000000000000002E-2</v>
      </c>
      <c r="Q7" s="11">
        <v>3.6999999999999998E-2</v>
      </c>
      <c r="R7" s="11">
        <v>2.5000000000000001E-2</v>
      </c>
      <c r="S7" s="11">
        <v>7.6999999999999999E-2</v>
      </c>
    </row>
    <row r="8" spans="2:19" x14ac:dyDescent="0.25">
      <c r="B8" s="2">
        <v>2017</v>
      </c>
      <c r="C8" s="20">
        <v>0.36199999999999999</v>
      </c>
      <c r="D8" s="20">
        <v>0.13800000000000001</v>
      </c>
      <c r="E8" s="20">
        <v>0.215</v>
      </c>
      <c r="F8" s="36">
        <v>0.28599999999999998</v>
      </c>
      <c r="G8" s="29"/>
      <c r="H8" s="11"/>
      <c r="M8" s="16">
        <f>C8+D8+E8+N8</f>
        <v>1.0009999999999999</v>
      </c>
      <c r="N8" s="11">
        <f>SUM(O8:S8)</f>
        <v>0.28599999999999998</v>
      </c>
      <c r="O8" s="11">
        <v>0.10299999999999999</v>
      </c>
      <c r="P8" s="11">
        <v>0.05</v>
      </c>
      <c r="Q8" s="11">
        <v>3.5999999999999997E-2</v>
      </c>
      <c r="R8" s="11">
        <v>2.3E-2</v>
      </c>
      <c r="S8" s="11">
        <v>7.3999999999999996E-2</v>
      </c>
    </row>
    <row r="9" spans="2:19" x14ac:dyDescent="0.25">
      <c r="B9" s="2">
        <v>2018</v>
      </c>
      <c r="C9" s="20">
        <v>0.36</v>
      </c>
      <c r="D9" s="20">
        <v>0.14299999999999999</v>
      </c>
      <c r="E9" s="20">
        <v>0.22800000000000001</v>
      </c>
      <c r="F9" s="36">
        <v>0.26800000000000002</v>
      </c>
      <c r="G9" s="29"/>
      <c r="H9" s="11"/>
      <c r="M9" s="16">
        <f>C9+D9+E9+N9</f>
        <v>0.999</v>
      </c>
      <c r="N9" s="11">
        <f>SUM(O9:S9)</f>
        <v>0.26800000000000002</v>
      </c>
      <c r="O9" s="11">
        <v>9.8000000000000004E-2</v>
      </c>
      <c r="P9" s="11">
        <v>5.8999999999999997E-2</v>
      </c>
      <c r="Q9" s="11">
        <v>3.4000000000000002E-2</v>
      </c>
      <c r="R9" s="11">
        <v>2.1000000000000001E-2</v>
      </c>
      <c r="S9" s="11">
        <v>5.6000000000000001E-2</v>
      </c>
    </row>
    <row r="10" spans="2:19" x14ac:dyDescent="0.25">
      <c r="B10" s="2">
        <v>2019</v>
      </c>
      <c r="C10" s="20">
        <v>0.36099999999999999</v>
      </c>
      <c r="D10" s="20">
        <v>0.15</v>
      </c>
      <c r="E10" s="20">
        <v>0.23400000000000001</v>
      </c>
      <c r="F10" s="36">
        <v>0.254</v>
      </c>
      <c r="G10" s="29"/>
      <c r="H10" s="11"/>
      <c r="M10" s="16">
        <f>C10+D10+E10+N10</f>
        <v>0.999</v>
      </c>
      <c r="N10" s="11">
        <f>SUM(O10:S10)</f>
        <v>0.254</v>
      </c>
      <c r="O10" s="11">
        <v>9.9000000000000005E-2</v>
      </c>
      <c r="P10" s="11">
        <v>5.8999999999999997E-2</v>
      </c>
      <c r="Q10" s="11">
        <v>2.5000000000000001E-2</v>
      </c>
      <c r="R10" s="11">
        <v>1.4E-2</v>
      </c>
      <c r="S10" s="11">
        <v>5.7000000000000002E-2</v>
      </c>
    </row>
    <row r="11" spans="2:19" x14ac:dyDescent="0.25">
      <c r="B11" s="2">
        <v>2020</v>
      </c>
      <c r="C11" s="20">
        <v>0.36899999999999999</v>
      </c>
      <c r="D11" s="20">
        <v>0.17499999999999999</v>
      </c>
      <c r="E11" s="20">
        <v>0.24199999999999999</v>
      </c>
      <c r="F11" s="36">
        <v>0.21500000000000002</v>
      </c>
      <c r="G11" s="29"/>
      <c r="H11" s="11"/>
      <c r="M11" s="16">
        <f>C11+D11+E11+N11</f>
        <v>1.0010000000000001</v>
      </c>
      <c r="N11" s="11">
        <f>SUM(O11:S11)</f>
        <v>0.21500000000000002</v>
      </c>
      <c r="O11" s="11">
        <v>6.8000000000000005E-2</v>
      </c>
      <c r="P11" s="11">
        <v>4.5999999999999999E-2</v>
      </c>
      <c r="Q11" s="11">
        <v>0.03</v>
      </c>
      <c r="R11" s="11">
        <v>1.4E-2</v>
      </c>
      <c r="S11" s="11">
        <v>5.7000000000000002E-2</v>
      </c>
    </row>
    <row r="12" spans="2:19" x14ac:dyDescent="0.25">
      <c r="B12" s="2">
        <v>2021</v>
      </c>
      <c r="C12" s="20">
        <v>0.33900000000000002</v>
      </c>
      <c r="D12" s="20">
        <v>0.191</v>
      </c>
      <c r="E12" s="20">
        <v>0.23100000000000001</v>
      </c>
      <c r="F12" s="36">
        <v>0.24</v>
      </c>
      <c r="G12" s="29"/>
      <c r="H12" s="11"/>
      <c r="M12" s="16">
        <f>C12+D12+E12+N12</f>
        <v>1.0009999999999999</v>
      </c>
      <c r="N12" s="11">
        <f>SUM(O12:S12)</f>
        <v>0.24</v>
      </c>
      <c r="O12" s="11">
        <v>8.5999999999999993E-2</v>
      </c>
      <c r="P12" s="11">
        <v>0.05</v>
      </c>
      <c r="Q12" s="11">
        <v>2.3E-2</v>
      </c>
      <c r="R12" s="11">
        <v>1.4999999999999999E-2</v>
      </c>
      <c r="S12" s="11">
        <v>6.6000000000000003E-2</v>
      </c>
    </row>
    <row r="13" spans="2:19" x14ac:dyDescent="0.25">
      <c r="B13" s="2">
        <v>2022</v>
      </c>
      <c r="C13" s="20">
        <v>0.33</v>
      </c>
      <c r="D13" s="20">
        <v>0.249</v>
      </c>
      <c r="E13" s="20">
        <v>0.218</v>
      </c>
      <c r="F13" s="36">
        <v>0.20300000000000001</v>
      </c>
      <c r="G13" s="29"/>
      <c r="H13" s="11"/>
      <c r="M13" s="16">
        <f>C13+D13+E13+N13</f>
        <v>1</v>
      </c>
      <c r="N13" s="11">
        <f>SUM(O13:S13)</f>
        <v>0.20300000000000001</v>
      </c>
      <c r="O13" s="11">
        <v>6.4000000000000001E-2</v>
      </c>
      <c r="P13" s="11">
        <v>5.3999999999999999E-2</v>
      </c>
      <c r="Q13" s="11">
        <v>2.7E-2</v>
      </c>
      <c r="R13" s="11">
        <v>1.2999999999999999E-2</v>
      </c>
      <c r="S13" s="11">
        <v>4.4999999999999998E-2</v>
      </c>
    </row>
    <row r="14" spans="2:19" x14ac:dyDescent="0.25">
      <c r="B14" s="2">
        <v>2023</v>
      </c>
      <c r="C14" s="20">
        <v>0.36</v>
      </c>
      <c r="D14" s="20">
        <v>0.23200000000000001</v>
      </c>
      <c r="E14" s="20">
        <v>0.214</v>
      </c>
      <c r="F14" s="36">
        <v>0.19399999999999998</v>
      </c>
      <c r="G14" s="29"/>
      <c r="H14" s="11"/>
      <c r="M14" s="16">
        <f>C14+D14+E14+N14</f>
        <v>0.99999999999999989</v>
      </c>
      <c r="N14" s="11">
        <f>SUM(O14:S14)</f>
        <v>0.19399999999999998</v>
      </c>
      <c r="O14" s="11">
        <v>6.3E-2</v>
      </c>
      <c r="P14" s="11">
        <v>5.3999999999999999E-2</v>
      </c>
      <c r="Q14" s="11">
        <v>2.3E-2</v>
      </c>
      <c r="R14" s="11">
        <v>1.7999999999999999E-2</v>
      </c>
      <c r="S14" s="11">
        <v>3.5999999999999997E-2</v>
      </c>
    </row>
    <row r="15" spans="2:19" x14ac:dyDescent="0.25">
      <c r="B15" s="3">
        <v>2024</v>
      </c>
      <c r="C15" s="34">
        <v>0.39100000000000001</v>
      </c>
      <c r="D15" s="34">
        <v>0.21099999999999999</v>
      </c>
      <c r="E15" s="34">
        <v>0.20699999999999999</v>
      </c>
      <c r="F15" s="37">
        <v>0.18999999999999997</v>
      </c>
      <c r="G15" s="29"/>
      <c r="H15" s="11"/>
      <c r="M15" s="16">
        <f>C15+D15+E15+N15</f>
        <v>0.99899999999999989</v>
      </c>
      <c r="N15" s="11">
        <f>SUM(O15:S15)</f>
        <v>0.18999999999999997</v>
      </c>
      <c r="O15" s="11">
        <v>7.1999999999999995E-2</v>
      </c>
      <c r="P15" s="11">
        <v>5.2999999999999999E-2</v>
      </c>
      <c r="Q15" s="11">
        <v>2.1000000000000001E-2</v>
      </c>
      <c r="R15" s="11">
        <v>1.9E-2</v>
      </c>
      <c r="S15" s="11">
        <v>2.5000000000000001E-2</v>
      </c>
    </row>
    <row r="16" spans="2:19" x14ac:dyDescent="0.25">
      <c r="F16" s="29"/>
    </row>
    <row r="17" spans="2:2" x14ac:dyDescent="0.25">
      <c r="B17" s="1" t="s">
        <v>53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118A-04F5-4D8E-A29B-E3EA0BFD7F4D}">
  <dimension ref="B14:D22"/>
  <sheetViews>
    <sheetView topLeftCell="A7" workbookViewId="0">
      <selection activeCell="O23" sqref="O23"/>
    </sheetView>
  </sheetViews>
  <sheetFormatPr baseColWidth="10" defaultRowHeight="15" x14ac:dyDescent="0.25"/>
  <sheetData>
    <row r="14" spans="2:4" x14ac:dyDescent="0.25">
      <c r="B14" s="1" t="s">
        <v>56</v>
      </c>
      <c r="C14" s="1"/>
      <c r="D14" s="1"/>
    </row>
    <row r="15" spans="2:4" x14ac:dyDescent="0.25">
      <c r="B15" s="4"/>
      <c r="C15" s="39" t="s">
        <v>22</v>
      </c>
      <c r="D15" s="39" t="s">
        <v>21</v>
      </c>
    </row>
    <row r="16" spans="2:4" x14ac:dyDescent="0.25">
      <c r="B16" s="2" t="s">
        <v>23</v>
      </c>
      <c r="C16" s="38">
        <v>0.37863669165130281</v>
      </c>
      <c r="D16" s="38">
        <v>0.17325953210666523</v>
      </c>
    </row>
    <row r="17" spans="2:4" x14ac:dyDescent="0.25">
      <c r="B17" s="2" t="s">
        <v>24</v>
      </c>
      <c r="C17" s="38">
        <v>0.45537070494113407</v>
      </c>
      <c r="D17" s="38">
        <v>0.61833394794837326</v>
      </c>
    </row>
    <row r="18" spans="2:4" x14ac:dyDescent="0.25">
      <c r="B18" s="3" t="s">
        <v>25</v>
      </c>
      <c r="C18" s="19">
        <v>0.16599260340756311</v>
      </c>
      <c r="D18" s="19">
        <v>0.20840651994496151</v>
      </c>
    </row>
    <row r="19" spans="2:4" x14ac:dyDescent="0.25">
      <c r="C19" s="23"/>
      <c r="D19" s="23"/>
    </row>
    <row r="20" spans="2:4" x14ac:dyDescent="0.25">
      <c r="B20" s="1" t="s">
        <v>54</v>
      </c>
    </row>
    <row r="21" spans="2:4" x14ac:dyDescent="0.25">
      <c r="B21" s="1" t="s">
        <v>57</v>
      </c>
    </row>
    <row r="22" spans="2:4" x14ac:dyDescent="0.25">
      <c r="B22" s="21" t="s">
        <v>55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7A8A-2068-46DF-AF5C-07A0BAC0D6DA}">
  <dimension ref="B2:Q17"/>
  <sheetViews>
    <sheetView topLeftCell="A3" workbookViewId="0">
      <selection activeCell="D14" sqref="D14"/>
    </sheetView>
  </sheetViews>
  <sheetFormatPr baseColWidth="10" defaultRowHeight="15" x14ac:dyDescent="0.25"/>
  <cols>
    <col min="18" max="18" width="13.140625" bestFit="1" customWidth="1"/>
  </cols>
  <sheetData>
    <row r="2" spans="2:17" x14ac:dyDescent="0.25">
      <c r="B2" s="5"/>
      <c r="C2" s="13" t="s">
        <v>27</v>
      </c>
    </row>
    <row r="3" spans="2:17" x14ac:dyDescent="0.25">
      <c r="B3" s="3"/>
      <c r="C3" s="12" t="s">
        <v>26</v>
      </c>
    </row>
    <row r="4" spans="2:17" x14ac:dyDescent="0.25">
      <c r="B4" s="2">
        <v>2014</v>
      </c>
      <c r="C4" s="2">
        <v>68187</v>
      </c>
    </row>
    <row r="5" spans="2:17" x14ac:dyDescent="0.25">
      <c r="B5" s="2">
        <v>2015</v>
      </c>
      <c r="C5" s="2">
        <v>67041</v>
      </c>
      <c r="D5" s="23">
        <f t="shared" ref="D5:D13" si="0">C5/C4-1</f>
        <v>-1.6806722689075682E-2</v>
      </c>
    </row>
    <row r="6" spans="2:17" x14ac:dyDescent="0.25">
      <c r="B6" s="2">
        <v>2016</v>
      </c>
      <c r="C6" s="2">
        <v>68069</v>
      </c>
      <c r="D6" s="23">
        <f t="shared" si="0"/>
        <v>1.5333900150654056E-2</v>
      </c>
    </row>
    <row r="7" spans="2:17" x14ac:dyDescent="0.25">
      <c r="B7" s="2">
        <v>2017</v>
      </c>
      <c r="C7" s="2">
        <v>68199</v>
      </c>
      <c r="D7" s="23">
        <f t="shared" si="0"/>
        <v>1.9098267934007929E-3</v>
      </c>
    </row>
    <row r="8" spans="2:17" x14ac:dyDescent="0.25">
      <c r="B8" s="2">
        <v>2018</v>
      </c>
      <c r="C8" s="2">
        <v>67942</v>
      </c>
      <c r="D8" s="23">
        <f t="shared" si="0"/>
        <v>-3.7683837006408094E-3</v>
      </c>
    </row>
    <row r="9" spans="2:17" x14ac:dyDescent="0.25">
      <c r="B9" s="2">
        <v>2019</v>
      </c>
      <c r="C9" s="2">
        <v>68171</v>
      </c>
      <c r="D9" s="23">
        <f t="shared" si="0"/>
        <v>3.3705219157516009E-3</v>
      </c>
    </row>
    <row r="10" spans="2:17" x14ac:dyDescent="0.25">
      <c r="B10" s="2">
        <v>2020</v>
      </c>
      <c r="C10" s="2">
        <v>60541</v>
      </c>
      <c r="D10" s="23">
        <f t="shared" si="0"/>
        <v>-0.1119244253421543</v>
      </c>
    </row>
    <row r="11" spans="2:17" x14ac:dyDescent="0.25">
      <c r="B11" s="2">
        <v>2021</v>
      </c>
      <c r="C11" s="2">
        <v>68160</v>
      </c>
      <c r="D11" s="23">
        <f t="shared" si="0"/>
        <v>0.12584859847045804</v>
      </c>
    </row>
    <row r="12" spans="2:17" x14ac:dyDescent="0.25">
      <c r="B12" s="2">
        <v>2022</v>
      </c>
      <c r="C12" s="2">
        <v>67384</v>
      </c>
      <c r="D12" s="23">
        <f t="shared" si="0"/>
        <v>-1.13849765258216E-2</v>
      </c>
    </row>
    <row r="13" spans="2:17" x14ac:dyDescent="0.25">
      <c r="B13" s="2">
        <v>2023</v>
      </c>
      <c r="C13" s="2">
        <v>64157</v>
      </c>
      <c r="D13" s="23">
        <f t="shared" si="0"/>
        <v>-4.7889706755312789E-2</v>
      </c>
    </row>
    <row r="14" spans="2:17" x14ac:dyDescent="0.25">
      <c r="B14" s="42">
        <v>2024</v>
      </c>
      <c r="C14" s="3">
        <v>65535</v>
      </c>
      <c r="D14" s="23">
        <f>C14/C13-1</f>
        <v>2.1478560406502867E-2</v>
      </c>
      <c r="Q14" s="26"/>
    </row>
    <row r="15" spans="2:17" x14ac:dyDescent="0.25">
      <c r="B15" s="21"/>
      <c r="C15" s="24"/>
      <c r="Q15" s="26"/>
    </row>
    <row r="16" spans="2:17" x14ac:dyDescent="0.25">
      <c r="B16" s="1" t="s">
        <v>49</v>
      </c>
      <c r="M16" s="27"/>
      <c r="N16" s="27"/>
    </row>
    <row r="17" spans="2:2" x14ac:dyDescent="0.25">
      <c r="B17" s="1" t="s">
        <v>0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579B-5404-458F-A3E0-E4D71A9D29B4}">
  <dimension ref="B2:Q16"/>
  <sheetViews>
    <sheetView topLeftCell="A4" workbookViewId="0">
      <selection activeCell="E14" sqref="E14:F14"/>
    </sheetView>
  </sheetViews>
  <sheetFormatPr baseColWidth="10" defaultRowHeight="15" x14ac:dyDescent="0.25"/>
  <sheetData>
    <row r="2" spans="2:17" x14ac:dyDescent="0.25">
      <c r="B2" s="30"/>
      <c r="C2" s="32" t="s">
        <v>1</v>
      </c>
      <c r="D2" s="31"/>
      <c r="P2" s="1"/>
      <c r="Q2" s="1"/>
    </row>
    <row r="3" spans="2:17" x14ac:dyDescent="0.25">
      <c r="B3" s="17"/>
      <c r="C3" s="4" t="s">
        <v>26</v>
      </c>
      <c r="D3" s="4" t="s">
        <v>28</v>
      </c>
      <c r="H3" s="24"/>
      <c r="L3" s="24"/>
      <c r="M3" s="1"/>
      <c r="N3" s="21"/>
      <c r="Q3" s="1"/>
    </row>
    <row r="4" spans="2:17" x14ac:dyDescent="0.25">
      <c r="B4" s="2">
        <v>2014</v>
      </c>
      <c r="C4" s="7">
        <v>100</v>
      </c>
      <c r="D4" s="7">
        <v>100</v>
      </c>
      <c r="H4" s="24"/>
      <c r="J4" s="24"/>
      <c r="L4" s="22"/>
      <c r="M4" s="22"/>
      <c r="N4" s="15"/>
    </row>
    <row r="5" spans="2:17" x14ac:dyDescent="0.25">
      <c r="B5" s="2">
        <v>2015</v>
      </c>
      <c r="C5" s="7">
        <v>101.34174311926606</v>
      </c>
      <c r="D5" s="7">
        <v>114.38416261470405</v>
      </c>
      <c r="E5" s="23">
        <f t="shared" ref="E5:E13" si="0">C5/C4-1</f>
        <v>1.3417431192660478E-2</v>
      </c>
      <c r="F5" s="23">
        <f t="shared" ref="F5:F13" si="1">D5/D4-1</f>
        <v>0.14384162614704055</v>
      </c>
      <c r="H5" s="24"/>
      <c r="J5" s="24"/>
      <c r="L5" s="22"/>
      <c r="M5" s="22"/>
      <c r="N5" s="15"/>
    </row>
    <row r="6" spans="2:17" x14ac:dyDescent="0.25">
      <c r="B6" s="2">
        <v>2016</v>
      </c>
      <c r="C6" s="7">
        <v>108.25688073394495</v>
      </c>
      <c r="D6" s="7">
        <v>102.97590757869338</v>
      </c>
      <c r="E6" s="23">
        <f t="shared" si="0"/>
        <v>6.8235826637999208E-2</v>
      </c>
      <c r="F6" s="23">
        <f t="shared" si="1"/>
        <v>-9.9736316420295568E-2</v>
      </c>
      <c r="H6" s="24"/>
      <c r="J6" s="24"/>
      <c r="L6" s="22"/>
      <c r="M6" s="22"/>
      <c r="N6" s="15"/>
    </row>
    <row r="7" spans="2:17" x14ac:dyDescent="0.25">
      <c r="B7" s="2">
        <v>2017</v>
      </c>
      <c r="C7" s="7">
        <v>109.03211009174312</v>
      </c>
      <c r="D7" s="7">
        <v>104.43644207216758</v>
      </c>
      <c r="E7" s="23">
        <f t="shared" si="0"/>
        <v>7.1610169491524989E-3</v>
      </c>
      <c r="F7" s="23">
        <f t="shared" si="1"/>
        <v>1.418326410338322E-2</v>
      </c>
      <c r="H7" s="24"/>
      <c r="J7" s="24"/>
      <c r="L7" s="22"/>
      <c r="M7" s="22"/>
      <c r="N7" s="15"/>
    </row>
    <row r="8" spans="2:17" x14ac:dyDescent="0.25">
      <c r="B8" s="2">
        <v>2018</v>
      </c>
      <c r="C8" s="7">
        <v>103.13761467889908</v>
      </c>
      <c r="D8" s="7">
        <v>113.02416553942895</v>
      </c>
      <c r="E8" s="23">
        <f t="shared" si="0"/>
        <v>-5.4062013547057086E-2</v>
      </c>
      <c r="F8" s="23">
        <f t="shared" si="1"/>
        <v>8.2229184534332367E-2</v>
      </c>
      <c r="H8" s="24"/>
      <c r="J8" s="24"/>
      <c r="L8" s="22"/>
      <c r="M8" s="22"/>
      <c r="N8" s="15"/>
    </row>
    <row r="9" spans="2:17" x14ac:dyDescent="0.25">
      <c r="B9" s="2">
        <v>2019</v>
      </c>
      <c r="C9" s="7">
        <v>102.43119266055047</v>
      </c>
      <c r="D9" s="7">
        <v>114.21599093335283</v>
      </c>
      <c r="E9" s="23">
        <f t="shared" si="0"/>
        <v>-6.849315068493067E-3</v>
      </c>
      <c r="F9" s="23">
        <f t="shared" si="1"/>
        <v>1.0544872313240861E-2</v>
      </c>
      <c r="H9" s="24"/>
      <c r="J9" s="24"/>
      <c r="L9" s="22"/>
      <c r="M9" s="22"/>
      <c r="N9" s="15"/>
    </row>
    <row r="10" spans="2:17" x14ac:dyDescent="0.25">
      <c r="B10" s="2">
        <v>2020</v>
      </c>
      <c r="C10" s="7">
        <v>86.846330275229363</v>
      </c>
      <c r="D10" s="7">
        <v>108.69191679157679</v>
      </c>
      <c r="E10" s="23">
        <f t="shared" si="0"/>
        <v>-0.15214957456336764</v>
      </c>
      <c r="F10" s="23">
        <f t="shared" si="1"/>
        <v>-4.836515532224761E-2</v>
      </c>
      <c r="H10" s="24"/>
      <c r="J10" s="24"/>
      <c r="L10" s="22"/>
      <c r="M10" s="22"/>
      <c r="N10" s="15"/>
    </row>
    <row r="11" spans="2:17" x14ac:dyDescent="0.25">
      <c r="B11" s="2">
        <v>2021</v>
      </c>
      <c r="C11" s="7">
        <v>91.52064220183486</v>
      </c>
      <c r="D11" s="7">
        <v>127.18348992797866</v>
      </c>
      <c r="E11" s="23">
        <f t="shared" si="0"/>
        <v>5.3822791496104472E-2</v>
      </c>
      <c r="F11" s="23">
        <f t="shared" si="1"/>
        <v>0.17012831940263373</v>
      </c>
      <c r="H11" s="24"/>
      <c r="J11" s="24"/>
      <c r="L11" s="22"/>
      <c r="M11" s="22"/>
      <c r="N11" s="15"/>
    </row>
    <row r="12" spans="2:17" x14ac:dyDescent="0.25">
      <c r="B12" s="2">
        <v>2022</v>
      </c>
      <c r="C12" s="7">
        <v>88.86009174311927</v>
      </c>
      <c r="D12" s="7">
        <v>133.00186451211934</v>
      </c>
      <c r="E12" s="23">
        <f t="shared" si="0"/>
        <v>-2.9070495952685182E-2</v>
      </c>
      <c r="F12" s="23">
        <f t="shared" si="1"/>
        <v>4.5747876453425818E-2</v>
      </c>
      <c r="H12" s="24"/>
      <c r="J12" s="24"/>
      <c r="L12" s="22"/>
      <c r="M12" s="22"/>
      <c r="N12" s="15"/>
    </row>
    <row r="13" spans="2:17" x14ac:dyDescent="0.25">
      <c r="B13" s="2">
        <v>2023</v>
      </c>
      <c r="C13" s="7">
        <v>84.447247706422019</v>
      </c>
      <c r="D13" s="7">
        <v>123.47091726684459</v>
      </c>
      <c r="E13" s="23">
        <f t="shared" si="0"/>
        <v>-4.9660583847404682E-2</v>
      </c>
      <c r="F13" s="23">
        <f t="shared" si="1"/>
        <v>-7.1660252886201259E-2</v>
      </c>
      <c r="H13" s="25"/>
      <c r="J13" s="24"/>
      <c r="L13" s="22"/>
      <c r="M13" s="22"/>
      <c r="N13" s="15"/>
    </row>
    <row r="14" spans="2:17" x14ac:dyDescent="0.25">
      <c r="B14" s="43">
        <v>2024</v>
      </c>
      <c r="C14" s="8">
        <v>83.100917431192656</v>
      </c>
      <c r="D14" s="8">
        <v>126.95499579570797</v>
      </c>
      <c r="E14" s="23">
        <f>C14/C13-1</f>
        <v>-1.5942855590863503E-2</v>
      </c>
      <c r="F14" s="23">
        <f>D14/D13-1</f>
        <v>2.8217807124033989E-2</v>
      </c>
      <c r="J14" s="24"/>
    </row>
    <row r="15" spans="2:17" x14ac:dyDescent="0.25">
      <c r="B15" s="21"/>
      <c r="C15" s="44"/>
      <c r="D15" s="44"/>
      <c r="J15" s="24"/>
    </row>
    <row r="16" spans="2:17" x14ac:dyDescent="0.25">
      <c r="B16" s="1" t="s">
        <v>48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5FE1-68AF-442B-814E-9A64FF1E9A75}">
  <dimension ref="B3:F16"/>
  <sheetViews>
    <sheetView topLeftCell="A18" workbookViewId="0">
      <selection activeCell="F15" sqref="F15"/>
    </sheetView>
  </sheetViews>
  <sheetFormatPr baseColWidth="10" defaultRowHeight="15" x14ac:dyDescent="0.25"/>
  <sheetData>
    <row r="3" spans="2:6" x14ac:dyDescent="0.25">
      <c r="B3" s="17"/>
      <c r="C3" s="4" t="s">
        <v>29</v>
      </c>
    </row>
    <row r="4" spans="2:6" x14ac:dyDescent="0.25">
      <c r="B4" s="2">
        <v>2014</v>
      </c>
      <c r="C4" s="2">
        <v>5606</v>
      </c>
    </row>
    <row r="5" spans="2:6" x14ac:dyDescent="0.25">
      <c r="B5" s="2">
        <v>2015</v>
      </c>
      <c r="C5" s="2">
        <v>5017</v>
      </c>
      <c r="D5" s="23">
        <f t="shared" ref="D5:D13" si="0">C5/C4-1</f>
        <v>-0.10506600071352123</v>
      </c>
    </row>
    <row r="6" spans="2:6" x14ac:dyDescent="0.25">
      <c r="B6" s="2">
        <v>2016</v>
      </c>
      <c r="C6" s="2">
        <v>5341</v>
      </c>
      <c r="D6" s="23">
        <f t="shared" si="0"/>
        <v>6.4580426549730952E-2</v>
      </c>
    </row>
    <row r="7" spans="2:6" x14ac:dyDescent="0.25">
      <c r="B7" s="2">
        <v>2017</v>
      </c>
      <c r="C7" s="2">
        <v>4994</v>
      </c>
      <c r="D7" s="23">
        <f t="shared" si="0"/>
        <v>-6.4969106908818519E-2</v>
      </c>
    </row>
    <row r="8" spans="2:6" x14ac:dyDescent="0.25">
      <c r="B8" s="2">
        <v>2018</v>
      </c>
      <c r="C8" s="2">
        <v>4732</v>
      </c>
      <c r="D8" s="23">
        <f t="shared" si="0"/>
        <v>-5.2462955546656032E-2</v>
      </c>
    </row>
    <row r="9" spans="2:6" x14ac:dyDescent="0.25">
      <c r="B9" s="2">
        <v>2019</v>
      </c>
      <c r="C9" s="2">
        <v>4824</v>
      </c>
      <c r="D9" s="23">
        <f t="shared" si="0"/>
        <v>1.9442096365173356E-2</v>
      </c>
    </row>
    <row r="10" spans="2:6" x14ac:dyDescent="0.25">
      <c r="B10" s="2">
        <v>2020</v>
      </c>
      <c r="C10" s="2">
        <v>4693</v>
      </c>
      <c r="D10" s="23">
        <f t="shared" si="0"/>
        <v>-2.7155887230514097E-2</v>
      </c>
    </row>
    <row r="11" spans="2:6" x14ac:dyDescent="0.25">
      <c r="B11" s="2">
        <v>2021</v>
      </c>
      <c r="C11" s="2">
        <v>5061</v>
      </c>
      <c r="D11" s="23">
        <f t="shared" si="0"/>
        <v>7.8414660132111624E-2</v>
      </c>
    </row>
    <row r="12" spans="2:6" x14ac:dyDescent="0.25">
      <c r="B12" s="2">
        <v>2022</v>
      </c>
      <c r="C12" s="2">
        <v>4815</v>
      </c>
      <c r="D12" s="23">
        <f t="shared" si="0"/>
        <v>-4.8606994665086001E-2</v>
      </c>
    </row>
    <row r="13" spans="2:6" x14ac:dyDescent="0.25">
      <c r="B13" s="2">
        <v>2023</v>
      </c>
      <c r="C13" s="2">
        <v>4382</v>
      </c>
      <c r="D13" s="23">
        <f t="shared" si="0"/>
        <v>-8.9927310488058132E-2</v>
      </c>
    </row>
    <row r="14" spans="2:6" x14ac:dyDescent="0.25">
      <c r="B14" s="43">
        <v>2024</v>
      </c>
      <c r="C14" s="3">
        <v>4253</v>
      </c>
      <c r="D14" s="23">
        <f>C14/C13-1</f>
        <v>-2.943861250570512E-2</v>
      </c>
      <c r="F14">
        <f>C14/C4-1</f>
        <v>-0.24134855511951481</v>
      </c>
    </row>
    <row r="15" spans="2:6" x14ac:dyDescent="0.25">
      <c r="B15" s="21"/>
      <c r="C15" s="24"/>
    </row>
    <row r="16" spans="2:6" x14ac:dyDescent="0.25">
      <c r="B16" s="1" t="s">
        <v>48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5C23-8DD5-476E-9A12-1B72B609E611}">
  <dimension ref="B4:R21"/>
  <sheetViews>
    <sheetView topLeftCell="A2" workbookViewId="0">
      <selection activeCell="G16" sqref="G16"/>
    </sheetView>
  </sheetViews>
  <sheetFormatPr baseColWidth="10" defaultRowHeight="15" x14ac:dyDescent="0.25"/>
  <sheetData>
    <row r="4" spans="2:18" x14ac:dyDescent="0.25">
      <c r="B4" s="4"/>
      <c r="C4" s="4" t="s">
        <v>3</v>
      </c>
      <c r="D4" s="4" t="s">
        <v>2</v>
      </c>
      <c r="F4" s="1"/>
      <c r="I4" s="1"/>
      <c r="N4" s="1"/>
      <c r="O4" s="1"/>
      <c r="R4" s="1"/>
    </row>
    <row r="5" spans="2:18" x14ac:dyDescent="0.25">
      <c r="B5" s="2">
        <v>2014</v>
      </c>
      <c r="C5" s="2">
        <v>421.8</v>
      </c>
      <c r="D5" s="18">
        <v>3272.5961365228709</v>
      </c>
      <c r="F5" s="1"/>
      <c r="H5" s="15"/>
      <c r="I5" s="10"/>
      <c r="N5" s="14"/>
      <c r="O5" s="1"/>
      <c r="P5" s="9"/>
      <c r="R5" s="1"/>
    </row>
    <row r="6" spans="2:18" x14ac:dyDescent="0.25">
      <c r="B6" s="2">
        <v>2015</v>
      </c>
      <c r="C6" s="2">
        <v>436.7</v>
      </c>
      <c r="D6" s="18">
        <v>3288.1442999999999</v>
      </c>
      <c r="E6" s="23">
        <f t="shared" ref="E6:E14" si="0">C6/C5-1</f>
        <v>3.5324798482693209E-2</v>
      </c>
      <c r="F6" s="23">
        <f t="shared" ref="F6:F14" si="1">D6/D5-1</f>
        <v>4.7510180995473661E-3</v>
      </c>
      <c r="H6" s="15"/>
      <c r="I6" s="10"/>
      <c r="N6" s="14"/>
      <c r="O6" s="1"/>
      <c r="P6" s="9"/>
      <c r="R6" s="1"/>
    </row>
    <row r="7" spans="2:18" x14ac:dyDescent="0.25">
      <c r="B7" s="2">
        <v>2016</v>
      </c>
      <c r="C7" s="2">
        <v>434.5</v>
      </c>
      <c r="D7" s="18">
        <v>3488.1569135679397</v>
      </c>
      <c r="E7" s="23">
        <f t="shared" si="0"/>
        <v>-5.0377833753147971E-3</v>
      </c>
      <c r="F7" s="23">
        <f t="shared" si="1"/>
        <v>6.0828417283249836E-2</v>
      </c>
      <c r="H7" s="15"/>
      <c r="I7" s="10"/>
      <c r="N7" s="14"/>
      <c r="O7" s="1"/>
      <c r="P7" s="9"/>
      <c r="R7" s="1"/>
    </row>
    <row r="8" spans="2:18" x14ac:dyDescent="0.25">
      <c r="B8" s="2">
        <v>2017</v>
      </c>
      <c r="C8" s="7">
        <v>430</v>
      </c>
      <c r="D8" s="18">
        <v>3392.3886863112252</v>
      </c>
      <c r="E8" s="23">
        <f t="shared" si="0"/>
        <v>-1.0356731875719172E-2</v>
      </c>
      <c r="F8" s="23">
        <f t="shared" si="1"/>
        <v>-2.7455252051363677E-2</v>
      </c>
      <c r="H8" s="15"/>
      <c r="I8" s="10"/>
      <c r="N8" s="14"/>
      <c r="O8" s="1"/>
      <c r="P8" s="9"/>
      <c r="R8" s="1"/>
    </row>
    <row r="9" spans="2:18" x14ac:dyDescent="0.25">
      <c r="B9" s="2">
        <v>2018</v>
      </c>
      <c r="C9" s="2">
        <v>419.2</v>
      </c>
      <c r="D9" s="18">
        <v>3177.4546332046334</v>
      </c>
      <c r="E9" s="23">
        <f t="shared" si="0"/>
        <v>-2.5116279069767433E-2</v>
      </c>
      <c r="F9" s="23">
        <f t="shared" si="1"/>
        <v>-6.335773196446548E-2</v>
      </c>
      <c r="H9" s="15"/>
      <c r="I9" s="10"/>
      <c r="N9" s="14"/>
      <c r="O9" s="1"/>
      <c r="P9" s="9"/>
      <c r="R9" s="1"/>
    </row>
    <row r="10" spans="2:18" x14ac:dyDescent="0.25">
      <c r="B10" s="2">
        <v>2019</v>
      </c>
      <c r="C10" s="2">
        <v>435.1</v>
      </c>
      <c r="D10" s="18">
        <v>3296.3481657932348</v>
      </c>
      <c r="E10" s="23">
        <f t="shared" si="0"/>
        <v>3.7929389312977291E-2</v>
      </c>
      <c r="F10" s="23">
        <f t="shared" si="1"/>
        <v>3.7417853695267622E-2</v>
      </c>
      <c r="G10" s="28">
        <f>AVERAGE(D8:D10)</f>
        <v>3288.730495103031</v>
      </c>
      <c r="H10" s="15"/>
      <c r="I10" s="10"/>
      <c r="J10" s="28"/>
      <c r="N10" s="14"/>
      <c r="O10" s="1"/>
      <c r="P10" s="9"/>
      <c r="R10" s="1"/>
    </row>
    <row r="11" spans="2:18" x14ac:dyDescent="0.25">
      <c r="B11" s="2">
        <v>2020</v>
      </c>
      <c r="C11" s="2">
        <v>421.6</v>
      </c>
      <c r="D11" s="18">
        <v>3202.0341232227493</v>
      </c>
      <c r="E11" s="23">
        <f t="shared" si="0"/>
        <v>-3.1027350034474876E-2</v>
      </c>
      <c r="F11" s="23">
        <f t="shared" si="1"/>
        <v>-2.8611675049740937E-2</v>
      </c>
      <c r="H11" s="15"/>
      <c r="I11" s="10"/>
      <c r="N11" s="14"/>
      <c r="O11" s="1"/>
      <c r="P11" s="9"/>
      <c r="R11" s="1"/>
    </row>
    <row r="12" spans="2:18" x14ac:dyDescent="0.25">
      <c r="B12" s="2">
        <v>2021</v>
      </c>
      <c r="C12" s="2">
        <v>486.1</v>
      </c>
      <c r="D12" s="18">
        <v>3525.3520616641904</v>
      </c>
      <c r="E12" s="23">
        <f t="shared" si="0"/>
        <v>0.15298861480075909</v>
      </c>
      <c r="F12" s="23">
        <f t="shared" si="1"/>
        <v>0.10097267112070352</v>
      </c>
      <c r="H12" s="15"/>
      <c r="I12" s="10"/>
      <c r="N12" s="14"/>
      <c r="O12" s="1"/>
      <c r="P12" s="9"/>
      <c r="R12" s="1"/>
    </row>
    <row r="13" spans="2:18" x14ac:dyDescent="0.25">
      <c r="B13" s="2">
        <v>2022</v>
      </c>
      <c r="C13" s="2">
        <v>448.5</v>
      </c>
      <c r="D13" s="18">
        <v>3147.116713433883</v>
      </c>
      <c r="E13" s="23">
        <f t="shared" si="0"/>
        <v>-7.7350339436329962E-2</v>
      </c>
      <c r="F13" s="23">
        <f t="shared" si="1"/>
        <v>-0.10729009234094944</v>
      </c>
      <c r="H13" s="15"/>
      <c r="I13" s="10"/>
      <c r="N13" s="14"/>
      <c r="O13" s="1"/>
      <c r="P13" s="9"/>
      <c r="R13" s="1"/>
    </row>
    <row r="14" spans="2:18" x14ac:dyDescent="0.25">
      <c r="B14" s="2">
        <v>2023</v>
      </c>
      <c r="C14" s="2">
        <v>439.7</v>
      </c>
      <c r="D14" s="18">
        <v>3013.1871369294608</v>
      </c>
      <c r="E14" s="23">
        <f t="shared" si="0"/>
        <v>-1.962095875139358E-2</v>
      </c>
      <c r="F14" s="23">
        <f t="shared" si="1"/>
        <v>-4.2556278873524422E-2</v>
      </c>
      <c r="H14" s="15"/>
      <c r="I14" s="10"/>
      <c r="O14" s="1"/>
      <c r="P14" s="9"/>
    </row>
    <row r="15" spans="2:18" x14ac:dyDescent="0.25">
      <c r="B15" s="3">
        <v>2024</v>
      </c>
      <c r="C15" s="8">
        <v>426</v>
      </c>
      <c r="D15" s="33">
        <v>2902</v>
      </c>
      <c r="E15" s="23">
        <f>C15/C14-1</f>
        <v>-3.1157607459631587E-2</v>
      </c>
      <c r="F15" s="23">
        <f>D15/D14-1</f>
        <v>-3.6900176416777231E-2</v>
      </c>
      <c r="G15">
        <f>D15/G10-1</f>
        <v>-0.11759263815593235</v>
      </c>
      <c r="H15" s="15"/>
      <c r="I15" s="10"/>
      <c r="O15" s="1"/>
      <c r="P15" s="9"/>
    </row>
    <row r="16" spans="2:18" x14ac:dyDescent="0.25">
      <c r="B16" s="1"/>
      <c r="C16" s="1"/>
      <c r="D16" s="10"/>
      <c r="F16" s="1"/>
      <c r="O16" s="1"/>
      <c r="P16" s="9"/>
    </row>
    <row r="17" spans="2:13" x14ac:dyDescent="0.25">
      <c r="B17" s="1" t="s">
        <v>50</v>
      </c>
      <c r="C17" s="1"/>
      <c r="D17" s="1"/>
      <c r="F17" s="1"/>
      <c r="H17" s="10"/>
      <c r="L17" s="1"/>
      <c r="M17" s="9"/>
    </row>
    <row r="18" spans="2:13" x14ac:dyDescent="0.25">
      <c r="B18" s="1" t="s">
        <v>5</v>
      </c>
    </row>
    <row r="19" spans="2:13" x14ac:dyDescent="0.25">
      <c r="B19" s="1" t="s">
        <v>30</v>
      </c>
    </row>
    <row r="20" spans="2:13" x14ac:dyDescent="0.25">
      <c r="B20" s="1"/>
    </row>
    <row r="21" spans="2:13" x14ac:dyDescent="0.25">
      <c r="B21" s="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89CB-3D97-43DE-A159-23D5A1207F0F}">
  <dimension ref="B2:J18"/>
  <sheetViews>
    <sheetView topLeftCell="A21" workbookViewId="0">
      <selection activeCell="K14" sqref="K14"/>
    </sheetView>
  </sheetViews>
  <sheetFormatPr baseColWidth="10" defaultRowHeight="15" x14ac:dyDescent="0.25"/>
  <sheetData>
    <row r="2" spans="2:10" x14ac:dyDescent="0.25">
      <c r="F2" s="1"/>
      <c r="G2" s="1"/>
    </row>
    <row r="3" spans="2:10" x14ac:dyDescent="0.25">
      <c r="B3" s="17"/>
      <c r="C3" s="4" t="s">
        <v>31</v>
      </c>
      <c r="D3" s="4" t="s">
        <v>32</v>
      </c>
      <c r="F3" s="1"/>
    </row>
    <row r="4" spans="2:10" x14ac:dyDescent="0.25">
      <c r="B4" s="2">
        <v>2014</v>
      </c>
      <c r="C4" s="20">
        <v>6.0859728506787329E-2</v>
      </c>
      <c r="D4" s="20">
        <v>2.8000000000000001E-2</v>
      </c>
      <c r="F4" s="11"/>
    </row>
    <row r="5" spans="2:10" x14ac:dyDescent="0.25">
      <c r="B5" s="2">
        <v>2015</v>
      </c>
      <c r="C5" s="20">
        <v>6.1454818147731537E-2</v>
      </c>
      <c r="D5" s="20">
        <v>3.5000000000000003E-2</v>
      </c>
      <c r="F5" s="11"/>
      <c r="J5" s="1"/>
    </row>
    <row r="6" spans="2:10" x14ac:dyDescent="0.25">
      <c r="B6" s="2">
        <v>2016</v>
      </c>
      <c r="C6" s="20">
        <v>8.2487667371388296E-2</v>
      </c>
      <c r="D6" s="20">
        <v>3.7999999999999999E-2</v>
      </c>
      <c r="F6" s="11"/>
      <c r="J6" s="11"/>
    </row>
    <row r="7" spans="2:10" x14ac:dyDescent="0.25">
      <c r="B7" s="2">
        <v>2017</v>
      </c>
      <c r="C7" s="20">
        <v>7.2242120343839533E-2</v>
      </c>
      <c r="D7" s="20">
        <v>4.1000000000000002E-2</v>
      </c>
      <c r="F7" s="11"/>
      <c r="J7" s="11"/>
    </row>
    <row r="8" spans="2:10" x14ac:dyDescent="0.25">
      <c r="B8" s="2">
        <v>2018</v>
      </c>
      <c r="C8" s="20">
        <v>7.9625468164794003E-2</v>
      </c>
      <c r="D8" s="20">
        <v>4.3999999999999997E-2</v>
      </c>
      <c r="F8" s="11"/>
      <c r="J8" s="11"/>
    </row>
    <row r="9" spans="2:10" x14ac:dyDescent="0.25">
      <c r="B9" s="2">
        <v>2019</v>
      </c>
      <c r="C9" s="20">
        <v>8.2786885245901637E-2</v>
      </c>
      <c r="D9" s="20">
        <v>4.5999999999999999E-2</v>
      </c>
      <c r="F9" s="11"/>
      <c r="J9" s="11"/>
    </row>
    <row r="10" spans="2:10" x14ac:dyDescent="0.25">
      <c r="B10" s="2">
        <v>2020</v>
      </c>
      <c r="C10" s="20">
        <v>9.6204379562043807E-2</v>
      </c>
      <c r="D10" s="20">
        <v>5.7000000000000002E-2</v>
      </c>
      <c r="F10" s="11"/>
      <c r="J10" s="11"/>
    </row>
    <row r="11" spans="2:10" x14ac:dyDescent="0.25">
      <c r="B11" s="2">
        <v>2021</v>
      </c>
      <c r="C11" s="20">
        <v>8.8730107177655074E-2</v>
      </c>
      <c r="D11" s="20">
        <v>0.05</v>
      </c>
      <c r="F11" s="11"/>
      <c r="J11" s="11"/>
    </row>
    <row r="12" spans="2:10" x14ac:dyDescent="0.25">
      <c r="B12" s="2">
        <v>2022</v>
      </c>
      <c r="C12" s="20">
        <v>9.7973205084163517E-2</v>
      </c>
      <c r="D12" s="20">
        <v>4.8000000000000001E-2</v>
      </c>
      <c r="F12" s="11"/>
      <c r="J12" s="11"/>
    </row>
    <row r="13" spans="2:10" x14ac:dyDescent="0.25">
      <c r="B13" s="2">
        <v>2023</v>
      </c>
      <c r="C13" s="20">
        <v>9.6095076400679116E-2</v>
      </c>
      <c r="D13" s="20">
        <v>4.9000000000000002E-2</v>
      </c>
      <c r="F13" s="11"/>
      <c r="J13" s="11"/>
    </row>
    <row r="14" spans="2:10" x14ac:dyDescent="0.25">
      <c r="B14" s="3">
        <v>2024</v>
      </c>
      <c r="C14" s="34">
        <v>9.6002756719503798E-2</v>
      </c>
      <c r="D14" s="34">
        <v>4.9090366837458994E-2</v>
      </c>
      <c r="F14" s="11"/>
      <c r="J14" s="11"/>
    </row>
    <row r="15" spans="2:10" x14ac:dyDescent="0.25">
      <c r="B15" s="24"/>
      <c r="C15" s="25"/>
      <c r="D15" s="25"/>
      <c r="E15" s="24"/>
      <c r="F15" s="11"/>
      <c r="J15" s="11"/>
    </row>
    <row r="17" spans="2:2" x14ac:dyDescent="0.25">
      <c r="B17" s="1" t="s">
        <v>51</v>
      </c>
    </row>
    <row r="18" spans="2:2" x14ac:dyDescent="0.25">
      <c r="B18" s="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507E-A7E2-48A0-B2B3-F16401C6145B}">
  <dimension ref="B2:F17"/>
  <sheetViews>
    <sheetView workbookViewId="0">
      <selection activeCell="D15" sqref="D15"/>
    </sheetView>
  </sheetViews>
  <sheetFormatPr baseColWidth="10" defaultRowHeight="15" x14ac:dyDescent="0.25"/>
  <sheetData>
    <row r="2" spans="2:6" x14ac:dyDescent="0.25">
      <c r="C2" t="s">
        <v>6</v>
      </c>
    </row>
    <row r="3" spans="2:6" x14ac:dyDescent="0.25">
      <c r="C3" t="s">
        <v>7</v>
      </c>
    </row>
    <row r="4" spans="2:6" x14ac:dyDescent="0.25">
      <c r="B4" s="4"/>
      <c r="C4" s="4" t="s">
        <v>18</v>
      </c>
      <c r="D4" s="4" t="s">
        <v>17</v>
      </c>
      <c r="E4" s="4" t="s">
        <v>8</v>
      </c>
      <c r="F4" s="4" t="s">
        <v>4</v>
      </c>
    </row>
    <row r="5" spans="2:6" x14ac:dyDescent="0.25">
      <c r="B5" s="2">
        <v>2014</v>
      </c>
      <c r="C5" s="35">
        <v>0.19400000000000001</v>
      </c>
      <c r="D5" s="35">
        <v>0.223</v>
      </c>
      <c r="E5" s="35">
        <v>0.249</v>
      </c>
      <c r="F5" s="35">
        <v>0.13700000000000001</v>
      </c>
    </row>
    <row r="6" spans="2:6" x14ac:dyDescent="0.25">
      <c r="B6" s="2">
        <v>2015</v>
      </c>
      <c r="C6" s="35">
        <v>0.192</v>
      </c>
      <c r="D6" s="35">
        <v>0.23300000000000001</v>
      </c>
      <c r="E6" s="35">
        <v>0.24</v>
      </c>
      <c r="F6" s="35">
        <v>0.13900000000000001</v>
      </c>
    </row>
    <row r="7" spans="2:6" x14ac:dyDescent="0.25">
      <c r="B7" s="2">
        <v>2016</v>
      </c>
      <c r="C7" s="35">
        <v>0.221</v>
      </c>
      <c r="D7" s="35">
        <v>0.254</v>
      </c>
      <c r="E7" s="35">
        <v>0.26900000000000002</v>
      </c>
      <c r="F7" s="35">
        <v>0.13700000000000001</v>
      </c>
    </row>
    <row r="8" spans="2:6" x14ac:dyDescent="0.25">
      <c r="B8" s="2">
        <v>2017</v>
      </c>
      <c r="C8" s="35">
        <v>0.20100000000000001</v>
      </c>
      <c r="D8" s="35">
        <v>0.249</v>
      </c>
      <c r="E8" s="35">
        <v>0.27100000000000002</v>
      </c>
      <c r="F8" s="35">
        <v>0.14299999999999999</v>
      </c>
    </row>
    <row r="9" spans="2:6" x14ac:dyDescent="0.25">
      <c r="B9" s="2">
        <v>2018</v>
      </c>
      <c r="C9" s="35">
        <v>0.19900000000000001</v>
      </c>
      <c r="D9" s="35">
        <v>0.24199999999999999</v>
      </c>
      <c r="E9" s="35">
        <v>0.27400000000000002</v>
      </c>
      <c r="F9" s="35">
        <v>0.14899999999999999</v>
      </c>
    </row>
    <row r="10" spans="2:6" x14ac:dyDescent="0.25">
      <c r="B10" s="2">
        <v>2019</v>
      </c>
      <c r="C10" s="35">
        <v>0.21</v>
      </c>
      <c r="D10" s="35">
        <v>0.23200000000000001</v>
      </c>
      <c r="E10" s="35">
        <v>0.27</v>
      </c>
      <c r="F10" s="35">
        <v>0.14499999999999999</v>
      </c>
    </row>
    <row r="11" spans="2:6" x14ac:dyDescent="0.25">
      <c r="B11" s="2">
        <v>2020</v>
      </c>
      <c r="C11" s="35">
        <v>0.20899999999999999</v>
      </c>
      <c r="D11" s="35">
        <v>0.23699999999999999</v>
      </c>
      <c r="E11" s="35">
        <v>0.255</v>
      </c>
      <c r="F11" s="35">
        <v>0.14099999999999999</v>
      </c>
    </row>
    <row r="12" spans="2:6" x14ac:dyDescent="0.25">
      <c r="B12" s="2">
        <v>2021</v>
      </c>
      <c r="C12" s="35">
        <v>0.20399999999999999</v>
      </c>
      <c r="D12" s="35">
        <v>0.23599999999999999</v>
      </c>
      <c r="E12" s="35">
        <v>0.25</v>
      </c>
      <c r="F12" s="35">
        <v>0.14399999999999999</v>
      </c>
    </row>
    <row r="13" spans="2:6" x14ac:dyDescent="0.25">
      <c r="B13" s="2">
        <v>2022</v>
      </c>
      <c r="C13" s="35">
        <v>0.24399999999999999</v>
      </c>
      <c r="D13" s="35">
        <v>0.25</v>
      </c>
      <c r="E13" s="35">
        <v>0.26100000000000001</v>
      </c>
      <c r="F13" s="35">
        <v>0.151</v>
      </c>
    </row>
    <row r="14" spans="2:6" x14ac:dyDescent="0.25">
      <c r="B14" s="2">
        <v>2023</v>
      </c>
      <c r="C14" s="2">
        <v>0.24399999999999999</v>
      </c>
      <c r="D14" s="2">
        <v>0.26700000000000002</v>
      </c>
      <c r="E14" s="2">
        <v>0.26100000000000001</v>
      </c>
      <c r="F14" s="2">
        <v>0.152</v>
      </c>
    </row>
    <row r="15" spans="2:6" x14ac:dyDescent="0.25">
      <c r="B15" s="3">
        <v>2024</v>
      </c>
      <c r="C15" s="3">
        <v>0.24099999999999999</v>
      </c>
      <c r="D15" s="3">
        <v>0.26600000000000001</v>
      </c>
      <c r="E15" s="3">
        <v>0.26200000000000001</v>
      </c>
      <c r="F15" s="3">
        <v>0.154</v>
      </c>
    </row>
    <row r="17" spans="2:2" x14ac:dyDescent="0.25">
      <c r="B17" s="1" t="s">
        <v>52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475D-5636-4F5E-B21C-E2230C09C308}">
  <dimension ref="A2:I16"/>
  <sheetViews>
    <sheetView topLeftCell="A13" workbookViewId="0">
      <selection activeCell="L21" sqref="L21"/>
    </sheetView>
  </sheetViews>
  <sheetFormatPr baseColWidth="10" defaultRowHeight="15" x14ac:dyDescent="0.25"/>
  <sheetData>
    <row r="2" spans="1:9" x14ac:dyDescent="0.25">
      <c r="A2" s="1"/>
      <c r="B2" s="1"/>
      <c r="C2" s="1"/>
      <c r="D2" s="1"/>
      <c r="E2" s="1"/>
      <c r="F2" s="1"/>
      <c r="G2" s="1"/>
    </row>
    <row r="3" spans="1:9" x14ac:dyDescent="0.25">
      <c r="B3" s="4"/>
      <c r="C3" s="4" t="s">
        <v>19</v>
      </c>
      <c r="D3" s="4" t="s">
        <v>20</v>
      </c>
      <c r="E3" s="1"/>
      <c r="G3" s="1"/>
    </row>
    <row r="4" spans="1:9" x14ac:dyDescent="0.25">
      <c r="B4" s="2">
        <v>2014</v>
      </c>
      <c r="C4" s="20">
        <v>0.14083983649201043</v>
      </c>
      <c r="D4" s="20">
        <v>0.1</v>
      </c>
      <c r="E4" s="11"/>
      <c r="G4" s="11"/>
      <c r="I4" s="45"/>
    </row>
    <row r="5" spans="1:9" x14ac:dyDescent="0.25">
      <c r="B5" s="2">
        <v>2015</v>
      </c>
      <c r="C5" s="20">
        <v>0.14358415121773899</v>
      </c>
      <c r="D5" s="20">
        <v>0.115</v>
      </c>
      <c r="E5" s="11"/>
      <c r="G5" s="11"/>
      <c r="I5" s="45"/>
    </row>
    <row r="6" spans="1:9" x14ac:dyDescent="0.25">
      <c r="B6" s="2">
        <v>2016</v>
      </c>
      <c r="C6" s="20">
        <v>0.154</v>
      </c>
      <c r="D6" s="20">
        <v>0.115</v>
      </c>
      <c r="E6" s="11"/>
      <c r="G6" s="11"/>
      <c r="I6" s="45"/>
    </row>
    <row r="7" spans="1:9" x14ac:dyDescent="0.25">
      <c r="B7" s="2">
        <v>2017</v>
      </c>
      <c r="C7" s="20">
        <v>0.157</v>
      </c>
      <c r="D7" s="20">
        <v>0.11700000000000001</v>
      </c>
      <c r="E7" s="11"/>
      <c r="G7" s="11"/>
      <c r="I7" s="45"/>
    </row>
    <row r="8" spans="1:9" x14ac:dyDescent="0.25">
      <c r="B8" s="2">
        <v>2018</v>
      </c>
      <c r="C8" s="20">
        <v>0.161</v>
      </c>
      <c r="D8" s="20">
        <v>0.11899999999999999</v>
      </c>
      <c r="E8" s="11"/>
      <c r="G8" s="11"/>
      <c r="I8" s="45"/>
    </row>
    <row r="9" spans="1:9" x14ac:dyDescent="0.25">
      <c r="B9" s="2">
        <v>2019</v>
      </c>
      <c r="C9" s="20">
        <v>0.16500000000000001</v>
      </c>
      <c r="D9" s="20">
        <v>0.124</v>
      </c>
      <c r="E9" s="11"/>
      <c r="G9" s="11"/>
      <c r="I9" s="45"/>
    </row>
    <row r="10" spans="1:9" x14ac:dyDescent="0.25">
      <c r="B10" s="2">
        <v>2020</v>
      </c>
      <c r="C10" s="20">
        <v>0.16300000000000001</v>
      </c>
      <c r="D10" s="20">
        <v>0.1</v>
      </c>
      <c r="E10" s="11"/>
      <c r="G10" s="11"/>
      <c r="I10" s="45"/>
    </row>
    <row r="11" spans="1:9" x14ac:dyDescent="0.25">
      <c r="B11" s="2">
        <v>2021</v>
      </c>
      <c r="C11" s="20">
        <v>0.158</v>
      </c>
      <c r="D11" s="20">
        <v>0.126</v>
      </c>
      <c r="E11" s="11"/>
      <c r="G11" s="11"/>
      <c r="I11" s="45"/>
    </row>
    <row r="12" spans="1:9" x14ac:dyDescent="0.25">
      <c r="B12" s="2">
        <v>2022</v>
      </c>
      <c r="C12" s="20">
        <v>0.16300000000000001</v>
      </c>
      <c r="D12" s="20">
        <v>0.13800000000000001</v>
      </c>
      <c r="E12" s="11"/>
      <c r="G12" s="11"/>
      <c r="I12" s="45"/>
    </row>
    <row r="13" spans="1:9" x14ac:dyDescent="0.25">
      <c r="B13" s="2">
        <v>2023</v>
      </c>
      <c r="C13" s="20">
        <v>0.182</v>
      </c>
      <c r="D13" s="20">
        <v>0.13800000000000001</v>
      </c>
      <c r="E13" s="11"/>
      <c r="G13" s="11"/>
      <c r="I13" s="45"/>
    </row>
    <row r="14" spans="1:9" x14ac:dyDescent="0.25">
      <c r="B14" s="3">
        <v>2024</v>
      </c>
      <c r="C14" s="34">
        <v>0.20149120190873845</v>
      </c>
      <c r="D14" s="34">
        <v>0.14399999999999999</v>
      </c>
      <c r="E14" s="11"/>
      <c r="G14" s="11"/>
      <c r="I14" s="45"/>
    </row>
    <row r="16" spans="1:9" x14ac:dyDescent="0.25">
      <c r="B16" s="1" t="s">
        <v>53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4942-CD46-4934-A07C-7343B86F8B5B}">
  <dimension ref="A2:L18"/>
  <sheetViews>
    <sheetView tabSelected="1" topLeftCell="A8" workbookViewId="0">
      <selection activeCell="O33" sqref="O33"/>
    </sheetView>
  </sheetViews>
  <sheetFormatPr baseColWidth="10" defaultRowHeight="15" x14ac:dyDescent="0.25"/>
  <sheetData>
    <row r="2" spans="1:12" x14ac:dyDescent="0.25">
      <c r="C2" s="1"/>
    </row>
    <row r="3" spans="1:12" x14ac:dyDescent="0.25">
      <c r="B3" s="6"/>
      <c r="C3" s="6" t="s">
        <v>33</v>
      </c>
      <c r="D3" s="6"/>
      <c r="E3" s="6"/>
      <c r="F3" s="1"/>
      <c r="G3" s="1"/>
      <c r="H3" s="1"/>
      <c r="I3" s="1"/>
      <c r="J3" s="1"/>
    </row>
    <row r="4" spans="1:12" x14ac:dyDescent="0.25">
      <c r="B4" s="4"/>
      <c r="C4" s="4" t="s">
        <v>14</v>
      </c>
      <c r="D4" s="4" t="s">
        <v>15</v>
      </c>
      <c r="E4" s="4" t="s">
        <v>16</v>
      </c>
      <c r="F4" s="1"/>
      <c r="G4" s="1"/>
    </row>
    <row r="5" spans="1:12" x14ac:dyDescent="0.25">
      <c r="A5" s="29"/>
      <c r="B5" s="2">
        <v>2014</v>
      </c>
      <c r="C5" s="20">
        <v>0.24</v>
      </c>
      <c r="D5" s="20">
        <v>0.16</v>
      </c>
      <c r="E5" s="20">
        <v>0.12</v>
      </c>
      <c r="F5" s="11">
        <f>1-SUM(C5:E5)</f>
        <v>0.48</v>
      </c>
      <c r="G5" s="11"/>
      <c r="H5" s="29"/>
      <c r="L5" s="16"/>
    </row>
    <row r="6" spans="1:12" x14ac:dyDescent="0.25">
      <c r="A6" s="29"/>
      <c r="B6" s="2">
        <v>2015</v>
      </c>
      <c r="C6" s="20">
        <v>0.24</v>
      </c>
      <c r="D6" s="20">
        <v>0.14000000000000001</v>
      </c>
      <c r="E6" s="20">
        <v>0.13</v>
      </c>
      <c r="F6" s="11">
        <f t="shared" ref="F6:F15" si="0">1-SUM(C6:E6)</f>
        <v>0.49</v>
      </c>
      <c r="G6" s="11"/>
      <c r="H6" s="29"/>
      <c r="L6" s="16"/>
    </row>
    <row r="7" spans="1:12" x14ac:dyDescent="0.25">
      <c r="A7" s="29"/>
      <c r="B7" s="2">
        <v>2016</v>
      </c>
      <c r="C7" s="20">
        <v>0.25</v>
      </c>
      <c r="D7" s="20">
        <v>0.14499999999999999</v>
      </c>
      <c r="E7" s="20">
        <v>0.11600000000000001</v>
      </c>
      <c r="F7" s="11">
        <f t="shared" si="0"/>
        <v>0.48899999999999999</v>
      </c>
      <c r="G7" s="11"/>
      <c r="H7" s="29"/>
      <c r="L7" s="16"/>
    </row>
    <row r="8" spans="1:12" x14ac:dyDescent="0.25">
      <c r="A8" s="29"/>
      <c r="B8" s="2">
        <v>2017</v>
      </c>
      <c r="C8" s="20">
        <v>0.23499999999999999</v>
      </c>
      <c r="D8" s="20">
        <v>0.151</v>
      </c>
      <c r="E8" s="20">
        <v>0.113</v>
      </c>
      <c r="F8" s="11">
        <f t="shared" si="0"/>
        <v>0.501</v>
      </c>
      <c r="G8" s="11"/>
      <c r="H8" s="29"/>
      <c r="L8" s="16"/>
    </row>
    <row r="9" spans="1:12" x14ac:dyDescent="0.25">
      <c r="A9" s="29"/>
      <c r="B9" s="2">
        <v>2018</v>
      </c>
      <c r="C9" s="20">
        <v>0.22700000000000001</v>
      </c>
      <c r="D9" s="20">
        <v>0.14399999999999999</v>
      </c>
      <c r="E9" s="20">
        <v>0.11799999999999999</v>
      </c>
      <c r="F9" s="11">
        <f t="shared" si="0"/>
        <v>0.51100000000000001</v>
      </c>
      <c r="G9" s="11"/>
      <c r="H9" s="29"/>
      <c r="L9" s="16"/>
    </row>
    <row r="10" spans="1:12" x14ac:dyDescent="0.25">
      <c r="A10" s="29"/>
      <c r="B10" s="2">
        <v>2019</v>
      </c>
      <c r="C10" s="20">
        <v>0.20599999999999999</v>
      </c>
      <c r="D10" s="20">
        <v>0.16</v>
      </c>
      <c r="E10" s="20">
        <v>0.126</v>
      </c>
      <c r="F10" s="11">
        <f t="shared" si="0"/>
        <v>0.50800000000000001</v>
      </c>
      <c r="G10" s="11"/>
      <c r="H10" s="29"/>
      <c r="L10" s="16"/>
    </row>
    <row r="11" spans="1:12" x14ac:dyDescent="0.25">
      <c r="A11" s="29"/>
      <c r="B11" s="2">
        <v>2020</v>
      </c>
      <c r="C11" s="20">
        <v>0.248</v>
      </c>
      <c r="D11" s="20">
        <v>0.14699999999999999</v>
      </c>
      <c r="E11" s="20">
        <v>0.10299999999999999</v>
      </c>
      <c r="F11" s="11">
        <f t="shared" si="0"/>
        <v>0.502</v>
      </c>
      <c r="G11" s="11"/>
      <c r="H11" s="29"/>
      <c r="L11" s="16"/>
    </row>
    <row r="12" spans="1:12" x14ac:dyDescent="0.25">
      <c r="A12" s="29"/>
      <c r="B12" s="2">
        <v>2021</v>
      </c>
      <c r="C12" s="20">
        <v>0.21</v>
      </c>
      <c r="D12" s="20">
        <v>0.16300000000000001</v>
      </c>
      <c r="E12" s="20">
        <v>0.11799999999999999</v>
      </c>
      <c r="F12" s="11">
        <f t="shared" si="0"/>
        <v>0.50900000000000001</v>
      </c>
      <c r="G12" s="11"/>
      <c r="H12" s="29"/>
      <c r="L12" s="16"/>
    </row>
    <row r="13" spans="1:12" x14ac:dyDescent="0.25">
      <c r="A13" s="29"/>
      <c r="B13" s="2">
        <v>2022</v>
      </c>
      <c r="C13" s="20">
        <v>0.22</v>
      </c>
      <c r="D13" s="20">
        <v>0.129</v>
      </c>
      <c r="E13" s="20">
        <v>0.11899999999999999</v>
      </c>
      <c r="F13" s="11">
        <f t="shared" si="0"/>
        <v>0.53200000000000003</v>
      </c>
      <c r="G13" s="11"/>
      <c r="H13" s="29"/>
      <c r="L13" s="16"/>
    </row>
    <row r="14" spans="1:12" x14ac:dyDescent="0.25">
      <c r="A14" s="29"/>
      <c r="B14" s="2">
        <v>2023</v>
      </c>
      <c r="C14" s="20">
        <v>0.21299999999999999</v>
      </c>
      <c r="D14" s="20">
        <v>0.13500000000000001</v>
      </c>
      <c r="E14" s="20">
        <v>0.115</v>
      </c>
      <c r="F14" s="11">
        <f t="shared" si="0"/>
        <v>0.53700000000000003</v>
      </c>
      <c r="G14" s="11"/>
      <c r="H14" s="29"/>
      <c r="L14" s="16"/>
    </row>
    <row r="15" spans="1:12" x14ac:dyDescent="0.25">
      <c r="A15" s="29"/>
      <c r="B15" s="3">
        <v>2024</v>
      </c>
      <c r="C15" s="34">
        <v>0.18099999999999999</v>
      </c>
      <c r="D15" s="34">
        <v>0.14000000000000001</v>
      </c>
      <c r="E15" s="34">
        <v>0.11</v>
      </c>
      <c r="F15" s="11">
        <f t="shared" si="0"/>
        <v>0.56899999999999995</v>
      </c>
      <c r="G15" s="11"/>
      <c r="H15" s="29"/>
      <c r="L15" s="16"/>
    </row>
    <row r="17" spans="2:2" x14ac:dyDescent="0.25">
      <c r="B17" s="1" t="s">
        <v>53</v>
      </c>
    </row>
    <row r="18" spans="2:2" x14ac:dyDescent="0.25">
      <c r="B18" s="1" t="s">
        <v>34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Sommaire</vt:lpstr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graphique 9</vt:lpstr>
      <vt:lpstr>graphique 10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BAUDE John</dc:creator>
  <cp:lastModifiedBy>BAUDE John</cp:lastModifiedBy>
  <dcterms:created xsi:type="dcterms:W3CDTF">2024-09-06T09:21:58Z</dcterms:created>
  <dcterms:modified xsi:type="dcterms:W3CDTF">2025-11-27T16:32:05Z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2024-10-11T13:09:22Z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9b1be02d-1c22-4a41-918a-590d8eca4e73</vt:lpwstr>
  </property>
  <property fmtid="{D5CDD505-2E9C-101B-9397-08002B2CF9AE}" pid="8" name="MSIP_Label_37f782e2-1048-4ae6-8561-ea50d7047004_ContentBits">
    <vt:lpwstr>2</vt:lpwstr>
  </property>
</Properties>
</file>