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Z:\Z-PUBLICATIONS 2007-2025\CHIFFRES CLES 2024\Tableaux Excel pour site MC\"/>
    </mc:Choice>
  </mc:AlternateContent>
  <xr:revisionPtr revIDLastSave="0" documentId="13_ncr:1_{52D167CA-2B4A-42AD-8AC8-D1160659354B}" xr6:coauthVersionLast="47" xr6:coauthVersionMax="47" xr10:uidLastSave="{00000000-0000-0000-0000-000000000000}"/>
  <bookViews>
    <workbookView xWindow="-120" yWindow="-120" windowWidth="25440" windowHeight="15390" tabRatio="716" xr2:uid="{00000000-000D-0000-FFFF-FFFF00000000}"/>
  </bookViews>
  <sheets>
    <sheet name="Sommaire" sheetId="1" r:id="rId1"/>
    <sheet name="Feuil1" sheetId="14" state="hidden" r:id="rId2"/>
    <sheet name="Tableau 1" sheetId="2" r:id="rId3"/>
    <sheet name="Tableau 2  " sheetId="3" r:id="rId4"/>
    <sheet name="Tableau 3 " sheetId="4" r:id="rId5"/>
    <sheet name="Liste EP" sheetId="12" state="hidden" r:id="rId6"/>
    <sheet name="SCN" sheetId="13" state="hidden" r:id="rId7"/>
    <sheet name="Graphique 1" sheetId="7" r:id="rId8"/>
    <sheet name="Graphique 2" sheetId="9" r:id="rId9"/>
    <sheet name="Tableau 4" sheetId="8" r:id="rId10"/>
    <sheet name="Tableau 5 " sheetId="5" r:id="rId11"/>
    <sheet name="Tableau 6" sheetId="6" r:id="rId12"/>
    <sheet name="Graphique 3" sheetId="16" r:id="rId13"/>
  </sheets>
  <definedNames>
    <definedName name="Graphique_3._Recettes_publicitaires_des_grands_médias__2005_2015" localSheetId="12">#REF!</definedName>
    <definedName name="Graphique_3._Recettes_publicitaires_des_grands_médias__2005_2015">#REF!</definedName>
    <definedName name="Z_254CA843_A8D1_434E_AB9C_F327B1D1E748_.wvu.PrintArea" localSheetId="2" hidden="1">'Tableau 1'!$B$2:$C$21</definedName>
    <definedName name="Z_254CA843_A8D1_434E_AB9C_F327B1D1E748_.wvu.PrintArea" localSheetId="9" hidden="1">'Tableau 4'!#REF!</definedName>
    <definedName name="Z_254CA843_A8D1_434E_AB9C_F327B1D1E748_.wvu.PrintArea" localSheetId="10" hidden="1">'Tableau 5 '!$A$1:$K$1</definedName>
    <definedName name="Z_254CA843_A8D1_434E_AB9C_F327B1D1E748_.wvu.PrintArea" localSheetId="11" hidden="1">'Tableau 6'!$J$1:$J$15</definedName>
    <definedName name="Z_A4014A12_8077_400D_909C_C8C0AE2652D2_.wvu.PrintArea" localSheetId="2" hidden="1">'Tableau 1'!$B$2:$C$21</definedName>
    <definedName name="Z_A4014A12_8077_400D_909C_C8C0AE2652D2_.wvu.PrintArea" localSheetId="9" hidden="1">'Tableau 4'!#REF!</definedName>
    <definedName name="Z_A4014A12_8077_400D_909C_C8C0AE2652D2_.wvu.PrintArea" localSheetId="10" hidden="1">'Tableau 5 '!$A$1:$K$1</definedName>
    <definedName name="Z_A4014A12_8077_400D_909C_C8C0AE2652D2_.wvu.PrintArea" localSheetId="11" hidden="1">'Tableau 6'!$J$1:$J$15</definedName>
    <definedName name="Z_B5EA72E7_EF27_46AE_B0E4_CAECE2734832_.wvu.PrintArea" localSheetId="2" hidden="1">'Tableau 1'!$B$2:$C$21</definedName>
    <definedName name="Z_B5EA72E7_EF27_46AE_B0E4_CAECE2734832_.wvu.PrintArea" localSheetId="9" hidden="1">'Tableau 4'!#REF!</definedName>
    <definedName name="Z_B5EA72E7_EF27_46AE_B0E4_CAECE2734832_.wvu.PrintArea" localSheetId="10" hidden="1">'Tableau 5 '!$A$1:$K$1</definedName>
    <definedName name="Z_B5EA72E7_EF27_46AE_B0E4_CAECE2734832_.wvu.PrintArea" localSheetId="11" hidden="1">'Tableau 6'!$J$1:$J$15</definedName>
    <definedName name="Z_D4A8130B_E15E_430B_BC62_FA365B34E0AF_.wvu.PrintArea" localSheetId="2" hidden="1">'Tableau 1'!$B$2:$C$21</definedName>
    <definedName name="Z_D4A8130B_E15E_430B_BC62_FA365B34E0AF_.wvu.PrintArea" localSheetId="9" hidden="1">'Tableau 4'!#REF!</definedName>
    <definedName name="Z_D4A8130B_E15E_430B_BC62_FA365B34E0AF_.wvu.PrintArea" localSheetId="10" hidden="1">'Tableau 5 '!$A$1:$K$1</definedName>
    <definedName name="Z_D4A8130B_E15E_430B_BC62_FA365B34E0AF_.wvu.PrintArea" localSheetId="11" hidden="1">'Tableau 6'!$J$1:$J$15</definedName>
    <definedName name="Z_D7C60D54_F168_4802_9C20_D9E241B3AC75_.wvu.PrintArea" localSheetId="2" hidden="1">'Tableau 1'!$B$2:$C$21</definedName>
    <definedName name="Z_D7C60D54_F168_4802_9C20_D9E241B3AC75_.wvu.PrintArea" localSheetId="9" hidden="1">'Tableau 4'!#REF!</definedName>
    <definedName name="Z_D7C60D54_F168_4802_9C20_D9E241B3AC75_.wvu.PrintArea" localSheetId="10" hidden="1">'Tableau 5 '!$A$1:$K$1</definedName>
    <definedName name="Z_D7C60D54_F168_4802_9C20_D9E241B3AC75_.wvu.PrintArea" localSheetId="11" hidden="1">'Tableau 6'!$J$1:$J$15</definedName>
    <definedName name="Z_EF36F323_8F00_4DED_B12A_4D51E72FA301_.wvu.PrintArea" localSheetId="2" hidden="1">'Tableau 1'!$B$2:$C$21</definedName>
    <definedName name="Z_EF36F323_8F00_4DED_B12A_4D51E72FA301_.wvu.PrintArea" localSheetId="9" hidden="1">'Tableau 4'!#REF!</definedName>
    <definedName name="Z_EF36F323_8F00_4DED_B12A_4D51E72FA301_.wvu.PrintArea" localSheetId="10" hidden="1">'Tableau 5 '!$A$1:$K$1</definedName>
    <definedName name="Z_EF36F323_8F00_4DED_B12A_4D51E72FA301_.wvu.PrintArea" localSheetId="11" hidden="1">'Tableau 6'!$J$1:$J$15</definedName>
    <definedName name="_xlnm.Print_Area" localSheetId="2">'Tableau 1'!$B$2:$C$21</definedName>
    <definedName name="_xlnm.Print_Area" localSheetId="10">'Tableau 5 '!$A$1:$K$1</definedName>
    <definedName name="_xlnm.Print_Area" localSheetId="11">'Tableau 6'!$J$1:$J$15</definedName>
  </definedNames>
  <calcPr calcId="191029"/>
  <customWorkbookViews>
    <customWorkbookView name="Utilisateur - Affichage personnalisé" guid="{254CA843-A8D1-434E-AB9C-F327B1D1E748}" mergeInterval="0" personalView="1" maximized="1" xWindow="-9" yWindow="-9" windowWidth="1938" windowHeight="1050" tabRatio="722" activeSheetId="7"/>
    <customWorkbookView name="jean-philippe rathle - Affichage personnalisé" guid="{A4014A12-8077-400D-909C-C8C0AE2652D2}" mergeInterval="0" personalView="1" maximized="1" xWindow="-8" yWindow="-8" windowWidth="1936" windowHeight="1056" tabRatio="722" activeSheetId="10"/>
    <customWorkbookView name="marc.henninger - Affichage personnalisé" guid="{EF36F323-8F00-4DED-B12A-4D51E72FA301}" mergeInterval="0" personalView="1" maximized="1" xWindow="-8" yWindow="-8" windowWidth="1936" windowHeight="1056" tabRatio="722" activeSheetId="1"/>
    <customWorkbookView name="edwige.millery - Affichage personnalisé" guid="{D4A8130B-E15E-430B-BC62-FA365B34E0AF}" mergeInterval="0" personalView="1" xWindow="55" windowWidth="1419" windowHeight="1040" tabRatio="722" activeSheetId="1"/>
    <customWorkbookView name="DELVAINQUIERE Jean-cédric - Affichage personnalisé" guid="{D7C60D54-F168-4802-9C20-D9E241B3AC75}" mergeInterval="0" personalView="1" maximized="1" xWindow="-8" yWindow="-8" windowWidth="1936" windowHeight="1053" tabRatio="722" activeSheetId="4"/>
    <customWorkbookView name="NICOLAS Yann - Affichage personnalisé" guid="{B5EA72E7-EF27-46AE-B0E4-CAECE2734832}" mergeInterval="0" personalView="1" maximized="1" xWindow="-8" yWindow="-8" windowWidth="1382" windowHeight="744" tabRatio="722"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4" l="1"/>
  <c r="B76" i="3"/>
  <c r="E46" i="3" l="1"/>
  <c r="E55" i="3"/>
  <c r="H36" i="4" l="1"/>
  <c r="H37" i="4" s="1"/>
  <c r="I36" i="4" l="1"/>
  <c r="I37" i="4" s="1"/>
  <c r="K36" i="4"/>
  <c r="K37" i="4" s="1"/>
  <c r="E9" i="3" l="1"/>
  <c r="E7" i="3" s="1"/>
  <c r="E43" i="3"/>
  <c r="E28" i="3" s="1"/>
  <c r="E75" i="3" s="1"/>
  <c r="E76" i="3" l="1"/>
  <c r="D46" i="3" l="1"/>
  <c r="C46" i="3"/>
  <c r="D55" i="3"/>
  <c r="C55" i="3"/>
  <c r="D7" i="3"/>
  <c r="D28" i="3"/>
  <c r="C28" i="3"/>
  <c r="C7" i="3"/>
  <c r="D75" i="3" l="1"/>
  <c r="C75" i="3"/>
  <c r="C76" i="3" s="1"/>
  <c r="F36" i="4" l="1"/>
  <c r="F37" i="4" s="1"/>
  <c r="G36" i="4"/>
  <c r="G37" i="4" s="1"/>
  <c r="D7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D15" authorId="0" shapeId="0" xr:uid="{00000000-0006-0000-0200-000001000000}">
      <text>
        <r>
          <rPr>
            <sz val="9"/>
            <color indexed="81"/>
            <rFont val="Tahoma"/>
            <family val="2"/>
          </rPr>
          <t>Voir note (a) ci-dessous)</t>
        </r>
      </text>
    </comment>
    <comment ref="D16" authorId="0" shapeId="0" xr:uid="{00000000-0006-0000-0200-000002000000}">
      <text>
        <r>
          <rPr>
            <sz val="9"/>
            <color indexed="81"/>
            <rFont val="Tahoma"/>
            <family val="2"/>
          </rPr>
          <t>Voir note (b) et (c) ci-dessous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F7" authorId="0" shapeId="0" xr:uid="{00000000-0006-0000-0400-000001000000}">
      <text>
        <r>
          <rPr>
            <sz val="9"/>
            <color indexed="81"/>
            <rFont val="Tahoma"/>
            <family val="2"/>
          </rPr>
          <t xml:space="preserve">Voir (a)
</t>
        </r>
      </text>
    </comment>
    <comment ref="H12" authorId="0" shapeId="0" xr:uid="{00000000-0006-0000-0400-000002000000}">
      <text>
        <r>
          <rPr>
            <b/>
            <sz val="9"/>
            <color indexed="81"/>
            <rFont val="Tahoma"/>
            <family val="2"/>
          </rPr>
          <t>yc dotation investissement droit commun : 100 M€, uniquement pris en compte en 2022</t>
        </r>
      </text>
    </comment>
    <comment ref="H15" authorId="0" shapeId="0" xr:uid="{00000000-0006-0000-0400-000003000000}">
      <text>
        <r>
          <rPr>
            <b/>
            <sz val="9"/>
            <color indexed="81"/>
            <rFont val="Tahoma"/>
            <family val="2"/>
          </rPr>
          <t>Regroupé avec Cohésion des territoires, y compris rétrospectivement en exécuté pour 2021</t>
        </r>
      </text>
    </comment>
    <comment ref="H21" authorId="0" shapeId="0" xr:uid="{00000000-0006-0000-0400-000004000000}">
      <text>
        <r>
          <rPr>
            <b/>
            <sz val="9"/>
            <color indexed="81"/>
            <rFont val="Tahoma"/>
            <family val="2"/>
          </rPr>
          <t>pour mémoire, ventilé dans les autres lignes, uniquement pour 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I6" authorId="0" shapeId="0" xr:uid="{710781C5-E59B-4E59-97C1-304C948904A6}">
      <text>
        <r>
          <rPr>
            <b/>
            <sz val="9"/>
            <color indexed="81"/>
            <rFont val="Tahoma"/>
            <family val="2"/>
          </rPr>
          <t>hors mission relance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L12" authorId="0" shapeId="0" xr:uid="{00000000-0006-0000-0A00-000001000000}">
      <text>
        <r>
          <rPr>
            <b/>
            <sz val="9"/>
            <color indexed="81"/>
            <rFont val="Tahoma"/>
            <family val="2"/>
          </rPr>
          <t>Inclut le montant de la ligne suivante, CNC</t>
        </r>
      </text>
    </comment>
    <comment ref="N12" authorId="0" shapeId="0" xr:uid="{00000000-0006-0000-0A00-000002000000}">
      <text>
        <r>
          <rPr>
            <b/>
            <sz val="9"/>
            <color indexed="81"/>
            <rFont val="Tahoma"/>
            <family val="2"/>
          </rPr>
          <t>Inclut le montant de la ligne suivante : CNC</t>
        </r>
      </text>
    </comment>
    <comment ref="P12" authorId="0" shapeId="0" xr:uid="{00000000-0006-0000-0A00-000003000000}">
      <text>
        <r>
          <rPr>
            <b/>
            <sz val="9"/>
            <color indexed="81"/>
            <rFont val="Tahoma"/>
            <family val="2"/>
          </rPr>
          <t>inclut le montant de la ligne suivante : CNC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E22" authorId="0" shapeId="0" xr:uid="{00000000-0006-0000-0B00-000001000000}">
      <text>
        <r>
          <rPr>
            <b/>
            <sz val="9"/>
            <color indexed="81"/>
            <rFont val="Tahoma"/>
            <family val="2"/>
          </rPr>
          <t xml:space="preserve">Utilisateur:
</t>
        </r>
        <r>
          <rPr>
            <sz val="9"/>
            <color indexed="81"/>
            <rFont val="Tahoma"/>
            <family val="2"/>
          </rPr>
          <t xml:space="preserve">Après les multiples révisions de l'assiette, le projet de loi de finances 2020 révise le taux afin d'harmoniser le taux de deux des taxes affectées au CNC afin d'assurer une meilleure équité entre des contributeurs qui sont en concurrence directe sur le marché de la diffusion des contenus audiovisuels. Le taux de la taxe sur la diffusion en vidéo physique et en ligne de contenus audiovisuels (TSV) fixé à 2 % depuis la création de la taxe en 1993 grimpe à 5,15 %, et passe de 5 à 15 % pour les contenus pornographique ou violent40,41. Alors que le taux de la taxe sur les services de télévision due par les éditeurs de services de télévision (TST-E) passe de 5,65 % à 5,15 %. Cette réforme devrait mécaniquement doubler le produit de la taxe « en 2020 passant de 34,2 millions l'an dernier à plus de 70 millions d'euros, soit près de 10% des recettes du CNC »33.
Assemblée Nationale, « Projet de loi de finances nº 2272 pour 2020 »
</t>
        </r>
      </text>
    </comment>
    <comment ref="E31" authorId="0" shapeId="0" xr:uid="{00000000-0006-0000-0B00-000002000000}">
      <text>
        <r>
          <rPr>
            <b/>
            <sz val="9"/>
            <color indexed="81"/>
            <rFont val="Tahoma"/>
            <family val="2"/>
          </rPr>
          <t>voir note de bas de tableau b)</t>
        </r>
        <r>
          <rPr>
            <sz val="9"/>
            <color indexed="81"/>
            <rFont val="Tahoma"/>
            <family val="2"/>
          </rPr>
          <t xml:space="preserve">
</t>
        </r>
      </text>
    </comment>
  </commentList>
</comments>
</file>

<file path=xl/sharedStrings.xml><?xml version="1.0" encoding="utf-8"?>
<sst xmlns="http://schemas.openxmlformats.org/spreadsheetml/2006/main" count="1131" uniqueCount="863">
  <si>
    <t>Financement de la culture</t>
  </si>
  <si>
    <t>en %</t>
  </si>
  <si>
    <t>Mission culture</t>
  </si>
  <si>
    <t>Programme 175 Patrimoines</t>
  </si>
  <si>
    <t>Programme 131 Création</t>
  </si>
  <si>
    <t>Mission médias, livres et industries culturelles</t>
  </si>
  <si>
    <t>Total</t>
  </si>
  <si>
    <t>Millions d’euros</t>
  </si>
  <si>
    <t>Intérieur</t>
  </si>
  <si>
    <t>Justice</t>
  </si>
  <si>
    <t>Outre-mer</t>
  </si>
  <si>
    <t>Services du Premier Ministre</t>
  </si>
  <si>
    <t>en millions d’euros</t>
  </si>
  <si>
    <t>Avances à l’audiovisuel public (France Télévisions essentiellement)</t>
  </si>
  <si>
    <t>Livre et industries culturelles</t>
  </si>
  <si>
    <t>Presse</t>
  </si>
  <si>
    <t>Total domaine de la culture et de la communication</t>
  </si>
  <si>
    <t>Recettes fiscales affectées à des personnes morales autres que l'État</t>
  </si>
  <si>
    <t>Régions</t>
  </si>
  <si>
    <t>en % du total des dépenses culturelles</t>
  </si>
  <si>
    <t>Communes</t>
  </si>
  <si>
    <t>Intercommunalités</t>
  </si>
  <si>
    <t>Ensemble des collectivités</t>
  </si>
  <si>
    <t>Conservation et diffusion des patrimoines</t>
  </si>
  <si>
    <t>Bibliothèques et médiathèques</t>
  </si>
  <si>
    <t>n.d.</t>
  </si>
  <si>
    <t>Musées</t>
  </si>
  <si>
    <t>Archives</t>
  </si>
  <si>
    <t>Entretien du patrimoine culturel</t>
  </si>
  <si>
    <t>Expression artistique et activités culturelles</t>
  </si>
  <si>
    <t>Expression lyrique et chorégraphique</t>
  </si>
  <si>
    <t>Théâtres</t>
  </si>
  <si>
    <t>Cinémas et autres salles de spectacles</t>
  </si>
  <si>
    <t>Arts plastiques et autres activités artistiques</t>
  </si>
  <si>
    <t>Action culturelle</t>
  </si>
  <si>
    <t>n.d. Données non-disponibles (les nomenclatures comptables des départements et régions sont moins détaillées que celles du bloc communal).</t>
  </si>
  <si>
    <t>liés à l'existence de transferts entre les collectivités au titre de la culture (une subvention culturelle accordée à une collectivité par une autre</t>
  </si>
  <si>
    <t>Télévision</t>
  </si>
  <si>
    <t>Radio</t>
  </si>
  <si>
    <t>Cinéma</t>
  </si>
  <si>
    <t>Autres</t>
  </si>
  <si>
    <t>Enseignement supérieur, Recherche et Innovation</t>
  </si>
  <si>
    <t>Europe et Affaires étrangères</t>
  </si>
  <si>
    <t>Armées</t>
  </si>
  <si>
    <t>* hors redevances et taxes fiscales affectées au financement de la culture et de la communication et hors dépenses fiscales en matière de culture et de communication</t>
  </si>
  <si>
    <t>Note 1. Données France entière</t>
  </si>
  <si>
    <t>Ensemble</t>
  </si>
  <si>
    <t>dont fonctionnement</t>
  </si>
  <si>
    <t>dont investissement</t>
  </si>
  <si>
    <t>Internet</t>
  </si>
  <si>
    <t>Patrimoines</t>
  </si>
  <si>
    <t>Transmission des savoirs et démocratisation de la culture</t>
  </si>
  <si>
    <t>Loi de finances initiale (LFI)</t>
  </si>
  <si>
    <t xml:space="preserve">     France Télévisions</t>
  </si>
  <si>
    <t xml:space="preserve">     ARTE-France</t>
  </si>
  <si>
    <t xml:space="preserve">     France Médias Monde</t>
  </si>
  <si>
    <t xml:space="preserve">     Institut national de l'audiovisuel</t>
  </si>
  <si>
    <t xml:space="preserve">     TV5 Monde</t>
  </si>
  <si>
    <t xml:space="preserve">     Radio France</t>
  </si>
  <si>
    <t>Crédits exécutés</t>
  </si>
  <si>
    <t>Millions d'euros</t>
  </si>
  <si>
    <t>Millions d'euros et %</t>
  </si>
  <si>
    <t>Part du ministère de la Culture dans le budget général de l'Etat uniquement</t>
  </si>
  <si>
    <t>Programme 180 Presse et médias</t>
  </si>
  <si>
    <t>Lois de finances initales LFI</t>
  </si>
  <si>
    <t>Pour mémoire : ministère de la Culture</t>
  </si>
  <si>
    <t>Total budget général de l'Etat  (montant brut, hors fonds de concours)</t>
  </si>
  <si>
    <t>Ensemble des ministères (yc min. de la Culture)</t>
  </si>
  <si>
    <t>Total (hors min. de la Culture)</t>
  </si>
  <si>
    <t>207 **</t>
  </si>
  <si>
    <t>0 *</t>
  </si>
  <si>
    <t>406 *</t>
  </si>
  <si>
    <t>Création ***</t>
  </si>
  <si>
    <t>0 **</t>
  </si>
  <si>
    <t>dont :</t>
  </si>
  <si>
    <t>Musée du Louvre</t>
  </si>
  <si>
    <t>Universcience</t>
  </si>
  <si>
    <t>Cité de la musique - Philharmonie de Paris</t>
  </si>
  <si>
    <t xml:space="preserve">Conservatoire national supérieur de musique et de danse de Paris </t>
  </si>
  <si>
    <t xml:space="preserve">Conservatoire national supérieur de musique et de danse de Lyon </t>
  </si>
  <si>
    <t>Centre national de la danse</t>
  </si>
  <si>
    <t>Champ : France métropolitaine et Dom.</t>
  </si>
  <si>
    <t>En %</t>
  </si>
  <si>
    <t>Cité de l'architecture et du patrimoine</t>
  </si>
  <si>
    <t>Etablissement public du musée et du domaine national de Versailles</t>
  </si>
  <si>
    <t>Musée d'Orsay et musée de l'Orangerie</t>
  </si>
  <si>
    <t>Opéra national de Paris</t>
  </si>
  <si>
    <t>Comédie-Française</t>
  </si>
  <si>
    <t>Centre national des arts plastiques</t>
  </si>
  <si>
    <t>Etablissement public du parc et de la grande halle de la Villette</t>
  </si>
  <si>
    <t>Opéra comique</t>
  </si>
  <si>
    <t>Théâtre national de la Colline</t>
  </si>
  <si>
    <t>Théâtre national de l'Odéon</t>
  </si>
  <si>
    <t>Théâtre national de Strasbourg</t>
  </si>
  <si>
    <t>Programme 334 - Livre et industries culturelles</t>
  </si>
  <si>
    <t>Note 2. Les dépenses des différents niveaux de collectivités ne doivent pas être additionnées, à cause de la présence de doubles-comptes</t>
  </si>
  <si>
    <t>collectivité est comptabilisée au titre des dépenses culturelles des deux collectivités concernées, faute de pouvoir soustraire des dépenses de la collectivité bénéficiaire la subvention qu'elle a reçue).</t>
  </si>
  <si>
    <t>-</t>
  </si>
  <si>
    <t>LFI 2020</t>
  </si>
  <si>
    <t>EPCCSL - Établissement public Cité de la céramique - Sèvres et Limoges</t>
  </si>
  <si>
    <t>Musée des arts décoratifs</t>
  </si>
  <si>
    <t>Établissement public du château de Fontainebleau</t>
  </si>
  <si>
    <t>INP - Institut national du patrimoine</t>
  </si>
  <si>
    <t>AFR - Académie de France à Rome</t>
  </si>
  <si>
    <t>Musée Guimet</t>
  </si>
  <si>
    <t>Musée Picasso</t>
  </si>
  <si>
    <t>Musée Henner-Moreau</t>
  </si>
  <si>
    <t>BPI - Bibliothèque publique d'information</t>
  </si>
  <si>
    <t>CNM - Centre national de la musique</t>
  </si>
  <si>
    <t>CNSAD - Conservatoire national supérieur d'art dramatique</t>
  </si>
  <si>
    <t>Ecole du Louvre</t>
  </si>
  <si>
    <t>Crédits de paiement</t>
  </si>
  <si>
    <t>* Les montants correspondent aux subventions pour charge de service public et dotations en fonds propres inscrites au budget de l'Etat ; une partie des agents oeuvrant au sein de ces établissements sont également rémunérés sur le (ou les) budget(s) du (ou des) ministère(s) et non sur ceux de ces établissements : ces crédits ne sont pas intégrés aux montants indiqués.</t>
  </si>
  <si>
    <t>Programme 224 - Soutien aux politiques du ministère de la culture</t>
  </si>
  <si>
    <t>Note : les montants ne correspondent pas aux budgets totaux des établissements, qui disposent d'autres recettes que celles en provenance du ministère de la Culture ou des autres ministères.</t>
  </si>
  <si>
    <t>Programmes** et établissements</t>
  </si>
  <si>
    <t>exécution</t>
  </si>
  <si>
    <t>prévision</t>
  </si>
  <si>
    <t>Centre National de la Cinématographie (CNC)*</t>
  </si>
  <si>
    <t>*** L'évolution notable du chiffrage des dépenses fiscales rattachées au programme Création s'explique par la prise en compte des mesures 730230 et 730231 : taux de 10% applicable aux foires, salons, expositions autorisés, jeux et manèges forains et visite de parcs à décors animés et taux de 5,5% applicable aux théâtres, cirques, concerts, spectacles de variété, sur les droits d’entrée dans les salles de cinéma et des parcs zoologiques. Les montants estimés des dépenses fiscales liées à ces deux mesures s’élèvent à, respectivement, 285 M€ et 490 M€ en 2021. Ces chiffrages ont été rétrospectivement estimés pour 2020 et 2019</t>
  </si>
  <si>
    <t>Presse et médias****</t>
  </si>
  <si>
    <t>485****</t>
  </si>
  <si>
    <t>** Les établissements peuvent bénéficier de crédits relevant de plusieurs programmes. Les établissements sont ici uniquement rattachés au programme "principal" (en termes de montants de crédits)</t>
  </si>
  <si>
    <t>* y compris à partir de 2019 les concours financiers aux collecitivtés territoriales et à leurs groupements qui ne relèvent plus du Ministère de l’Intérieur.</t>
  </si>
  <si>
    <t>** Les dépenses fiscales en faveur du patrimoine ont fait l'objet de nouveaux chiffrages pour les mesures n°130302 (imputation du déficit foncier sur le revenu global pour les immeubles classés ou inscrits au titre des monuments historiques ou labellisés Fondation du Patrimoine : +20 M€) et n°150403 (exonération de taxe sur la vente aux Musées de France, aux archives et bibliothèques de l'Etat ou des collectivités territoriales [ou autre personne publique], d'antiquités, d'objets d'art ou de collection ou de bijoux : +5 M€)</t>
  </si>
  <si>
    <t>en millions d'euros</t>
  </si>
  <si>
    <t>Crédits
exécutés</t>
  </si>
  <si>
    <t>LFI</t>
  </si>
  <si>
    <t>Crédits
éxécutés</t>
  </si>
  <si>
    <t>LFI 2021</t>
  </si>
  <si>
    <t>Théâtre national de la Danse - Chaillot</t>
  </si>
  <si>
    <t>(c) Le soutien aux entreprises culturelles s’est également traduit, durant la crise sanitaire de 2020, par un renforcement des moyens d’intervention de l’Institut pour le financement du cinéma et des industries culturelles (IFCIC) à hauteur de 85 M€, grâce à des crédits obtenus en loi de finances rectificatives du 30 juillet 2020, mobilisés pour la consolidation des fonds d’intervention de l’établissement en matière de prêts bancaires aux acteurs des industries culturelles.</t>
  </si>
  <si>
    <t>Mission Relance</t>
  </si>
  <si>
    <t>(a) Création de la Mission éducation artistique et culturelle le 1 er octobre 2020  ; de plus, en 2020, 16 472 heures supplémentaires ont été déployées en académies auprès d’enseignants pour leur permettre de conduire des actions spécifiques en EAC telle que le Prix Goncourt des lycéens par exemple.</t>
  </si>
  <si>
    <t>(a) Le programme 180 a bénéficié d’un abondement de sa dotation par la loi de finances rectificative du 30 juillet 2020 et les crédits exécutés pour la gestion 2020 (411,40 M€ en CP) sont en augmentation de 47 % par rapport aux crédits votés de la LFI 2020 (280,4 M€ en CP).</t>
  </si>
  <si>
    <t xml:space="preserve">(b) Le CNM a bénéficié de moyens exceptionnels à hauteur de 152 M€, attribués à l’occasion des différentes lois de finances rectificatives votées en 2020 ; </t>
  </si>
  <si>
    <t>%</t>
  </si>
  <si>
    <t>Part dans le budget de l'Etat (hors plan de relance)</t>
  </si>
  <si>
    <t>Part dans le budget de l'Etat (yc plan de relance)</t>
  </si>
  <si>
    <t>Aviation civile (budget annexe)</t>
  </si>
  <si>
    <t>* Le taux de la taxe sur la diffusion en vidéo physique et en ligne de contenus audiovisuels (TSV) fixé à 2 % depuis la création de la taxe en 1993 a été porté à 5,15 % en 2020. Cette réforme accroît mécaniquement le produit de la taxe.</t>
  </si>
  <si>
    <t>** Dans le cadre de la démarche gouvernementale de suppression des taxes à faible rendement, ces taxes ont été supprimées au 1er janvier 2019. À cette même date, les ressources du CNL ont fait l’objet d’une budgétisation sur le programme 334 « Livre et industries culturelles » et sont versées par le biais d’une subvention pour charges de service public.</t>
  </si>
  <si>
    <t>*** Le CNV est remplacé, au 1er janvier 2020, par le Centre national de la musique (CNM).</t>
  </si>
  <si>
    <t>(a) La redevance audiovisuelle a été suprimée en 2022, le compte de concours financiers est désormais alimenté par une fraction du produit de la TVA</t>
  </si>
  <si>
    <t xml:space="preserve">Avances à l'audiovisuel public (a) </t>
  </si>
  <si>
    <t>Compte de concours financiers</t>
  </si>
  <si>
    <t>PLF</t>
  </si>
  <si>
    <t>hors Plan d'urgence face à la crise sanitaire et Plan de relance</t>
  </si>
  <si>
    <r>
      <t xml:space="preserve">b) Le CNM s’est substitué au Centre national de la chanson, des variétés et du jazz (CNV), et bénéficie à ce titre du produit de la taxe sur les spectacles de variétés prévue à l'article 76 de la loi de finances rectificative pour 2003 (n° 2003-1312 du 30 décembre 2003) perçue au titre des spectacles de variétés, précédemment collectée par le CNV.
En raison de la crise sanitaire et de la fermeture des lieux de spectacles en mars 2020, le parlement a voté l’exonération du paiement de la taxe sur l’année 2020 à compter du 17 mars 2020. Cette exonération a été prolongée en 2021 jusqu’au 30 juin.
</t>
    </r>
    <r>
      <rPr>
        <b/>
        <sz val="8"/>
        <rFont val="Arial"/>
        <family val="2"/>
      </rPr>
      <t>Les ressources provenant de la perception de la taxe fiscale, en constante progression jusqu’en 2019, ont subi un coup d’arrêt en 2020 en raison de la crise sanitaire et de l’interruption d’activité dans les lieux de spectacle qu’elle a occasionnée. Alors que ces recettes avaient approché 36 M€ en 2019, elles sont tombées à 11 M€ en 2020, et restent à un niveau très limité en 2021 en raison d’une reprise d’activité très ralentie. Le montant exact pour 2022 n'est pas encore déterminé et la prévision pour 2023 redevient plus optimiste.</t>
    </r>
  </si>
  <si>
    <t>Taux d'inflation générale</t>
  </si>
  <si>
    <t>Action et Comptes publics (inclus au sein du ministère de l'Economie et des finances en 2021)</t>
  </si>
  <si>
    <t>Académie de France à Rome</t>
  </si>
  <si>
    <t>www.villamedici.it</t>
  </si>
  <si>
    <t>Bibliothèque nationale de France (BNF)</t>
  </si>
  <si>
    <t>www.bnf.fr</t>
  </si>
  <si>
    <t>Bibliothèque publique d'information (BPI)</t>
  </si>
  <si>
    <t>75004 Paris</t>
  </si>
  <si>
    <t>www.bpi.fr</t>
  </si>
  <si>
    <t>Centre des monuments nationaux (CMN)</t>
  </si>
  <si>
    <t>Hôtel de Sully </t>
  </si>
  <si>
    <t>62, rue Saint-Antoine </t>
  </si>
  <si>
    <t>75186 Paris cedex 04 </t>
  </si>
  <si>
    <t>www.monuments-nationaux.fr</t>
  </si>
  <si>
    <t>Centre national d'art et de culture Georges-Pompidou</t>
  </si>
  <si>
    <t>Place Georges Pompidou</t>
  </si>
  <si>
    <t>www.centrepompidou.fr</t>
  </si>
  <si>
    <t>Centre national des arts plastiques (CNAP)</t>
  </si>
  <si>
    <t>Tour Atlantique 1er étage</t>
  </si>
  <si>
    <t>1, place de la Pyramide</t>
  </si>
  <si>
    <t>92911 Paris La Défense</t>
  </si>
  <si>
    <t>www.cnap.fr</t>
  </si>
  <si>
    <t>Centre national du cinéma et de l'image animée (CNC)</t>
  </si>
  <si>
    <t>12, rue de Lübeck</t>
  </si>
  <si>
    <t>www.cnc.fr</t>
  </si>
  <si>
    <t>Centre National du Livre (CNL)</t>
  </si>
  <si>
    <t>Hôtel d’Avejan,</t>
  </si>
  <si>
    <t>53, rue de Verneuil,</t>
  </si>
  <si>
    <t>www.centrenationaldulivre.fr</t>
  </si>
  <si>
    <t>Château de Fontainebleau</t>
  </si>
  <si>
    <t>77300 Fontainebleau</t>
  </si>
  <si>
    <t>www.musee-chateau-fontainebleau.fr</t>
  </si>
  <si>
    <t>Château, Musée et domaine national de Versailles</t>
  </si>
  <si>
    <t>Place d'Armes</t>
  </si>
  <si>
    <t>78000 Versailles</t>
  </si>
  <si>
    <t>www.chateauversailles.fr</t>
  </si>
  <si>
    <t>Conservatoire national supérieur d'art dramatique (CNSAD)</t>
  </si>
  <si>
    <t>75009 Paris</t>
  </si>
  <si>
    <t>www.cnsad.fr</t>
  </si>
  <si>
    <t>Conservatoire national supérieur de musique et de danse de Paris</t>
  </si>
  <si>
    <t>75019 Paris</t>
  </si>
  <si>
    <t>www.cnsmdp.fr</t>
  </si>
  <si>
    <t>Conservatoire national supérieur de musique et de danse de Lyon</t>
  </si>
  <si>
    <t>www.cnsmd-lyon.fr</t>
  </si>
  <si>
    <t>École du Louvre</t>
  </si>
  <si>
    <t>Palais du Louvre. Porte Jaujard.</t>
  </si>
  <si>
    <t>Place du Carrousel</t>
  </si>
  <si>
    <t>www.ecoledulouvre.fr</t>
  </si>
  <si>
    <t>École nationale supérieure d'art de Cergy</t>
  </si>
  <si>
    <t>2, rue des Italiens</t>
  </si>
  <si>
    <t>95000 Cergy</t>
  </si>
  <si>
    <t>www.ensapc.fr</t>
  </si>
  <si>
    <t>École nationale supérieure de la photographie</t>
  </si>
  <si>
    <t>13200 Arles</t>
  </si>
  <si>
    <t>www.ensp-arles.fr/</t>
  </si>
  <si>
    <t>École nationale supérieure des arts décoratifs (ENSAD)</t>
  </si>
  <si>
    <t>31, rue d'Ulm</t>
  </si>
  <si>
    <t>www.ensad.fr</t>
  </si>
  <si>
    <t>École nationale supérieure des Beaux-Arts (ENSBA)</t>
  </si>
  <si>
    <t>14, rue Bonaparte</t>
  </si>
  <si>
    <t>75006 Paris</t>
  </si>
  <si>
    <t>www.ensba.fr</t>
  </si>
  <si>
    <t>Établissement public chargé de la conservation et la restauration de la cathédrale Notre-Dame de Paris</t>
  </si>
  <si>
    <t>75007 Paris</t>
  </si>
  <si>
    <t>www.rebatirnotredamedeparis.fr/</t>
  </si>
  <si>
    <t>Établissement public du Palais de la porte Dorée</t>
  </si>
  <si>
    <t>293, avenue Daumesnil</t>
  </si>
  <si>
    <t>75012 Paris</t>
  </si>
  <si>
    <t>www.palais-portedoree.fr</t>
  </si>
  <si>
    <t>Établissement public Cité de la céramique - Sèvres et Limoges</t>
  </si>
  <si>
    <t>Sèvres - Cité de la céramique2 Place de la Manufacture92310 SèvresTél : 01 46 29 22 00www.sevresciteceramique.fr</t>
  </si>
  <si>
    <t>Limoges - Cité de la céramique8bis, place Winston Churchill87000 LimogesTél : 05 55 33 08 50www.musee-adriendubouche.fr</t>
  </si>
  <si>
    <t>Établissement public Mobilier national et manufactures nationales des Gobelins, de Beauvais et de la Savonnerie</t>
  </si>
  <si>
    <t>Manufacture nationale des Gobelins</t>
  </si>
  <si>
    <t>75013 Paris</t>
  </si>
  <si>
    <t>Galerie nationale de la tapisserie à Beauvais</t>
  </si>
  <si>
    <t>Manufacture nationale de la Savonnerie</t>
  </si>
  <si>
    <t>Impasse des liciers</t>
  </si>
  <si>
    <t>Atelier conservatoire de dentelle</t>
  </si>
  <si>
    <t>Ilot Charles Aveline</t>
  </si>
  <si>
    <t>www.mobiliernational.culture.gouv.fr</t>
  </si>
  <si>
    <t>Établissement public du musée d'Orsay et du musée de l'Orangerie</t>
  </si>
  <si>
    <t>Musée d'Orsay62, rue de Lille75343 Paris Cedex 07Tél : 01 40 49 48 14www.musee-orsay.fr</t>
  </si>
  <si>
    <t>Musée de l’OrangerieJardin des TuileriesPlace de la Concorde75001 ParisTél : 01 44 77 80 07www.musee-orangerie.fr</t>
  </si>
  <si>
    <t>Musée national des arts asiatiques - Guimet</t>
  </si>
  <si>
    <t>6, place d’Iéna</t>
  </si>
  <si>
    <t>75116 Paris</t>
  </si>
  <si>
    <t>www.guimet.fr</t>
  </si>
  <si>
    <r>
      <t>Musée des civilisations de l'Europe et de la Méditerranée (MuCEM</t>
    </r>
    <r>
      <rPr>
        <sz val="10"/>
        <rFont val="Arial"/>
        <family val="2"/>
      </rPr>
      <t>)</t>
    </r>
  </si>
  <si>
    <t>7 Promenade Robert Laffont</t>
  </si>
  <si>
    <t>www.mucem.org</t>
  </si>
  <si>
    <t>75058 Paris</t>
  </si>
  <si>
    <t>www.louvre.fr</t>
  </si>
  <si>
    <t>Musée national Picasso - Paris</t>
  </si>
  <si>
    <t>5, rue de Thorigny</t>
  </si>
  <si>
    <t>75003 PARIS</t>
  </si>
  <si>
    <t>www.musee-picasso.fr</t>
  </si>
  <si>
    <t>Musée du Quai Branly - Jacques Chirac</t>
  </si>
  <si>
    <t>37, quai Branly</t>
  </si>
  <si>
    <t>www.quaibranly.fr</t>
  </si>
  <si>
    <t>Institut national de recherches archéologiques préventives (INRAP)</t>
  </si>
  <si>
    <t>75014 Paris</t>
  </si>
  <si>
    <t>www.inrap.fr</t>
  </si>
  <si>
    <t>Institut national du patrimoine (INP)</t>
  </si>
  <si>
    <t>2, rue Vivienne</t>
  </si>
  <si>
    <t>75002 Paris</t>
  </si>
  <si>
    <t>www.inp.fr</t>
  </si>
  <si>
    <t>Établissement public du musée national Jean-Jacques Henner et du musée national Gustave Moreau</t>
  </si>
  <si>
    <t>Musée national Jean-Jacques Henner43, avenue de Villiers75017 ParisTél : 01 47 63 42 73www.musee-henner.fr</t>
  </si>
  <si>
    <t>Musée Gustave Moreau14, rue de La Rochefoucauld75009 ParisTél : 01 48 74 38 50www.musee-moreau.fr</t>
  </si>
  <si>
    <t>Musée Rodin</t>
  </si>
  <si>
    <t>79, rue de Varenne</t>
  </si>
  <si>
    <t>www.musee-rodin.fr</t>
  </si>
  <si>
    <t>Opérateur du patrimoine et des projets immobiliers de la Culture</t>
  </si>
  <si>
    <t>www.oppic.fr</t>
  </si>
  <si>
    <t>Écoles d'architecture</t>
  </si>
  <si>
    <t>École nationale supérieure d'architecture de Marne-La Vallée</t>
  </si>
  <si>
    <t>Champs-sur-Marne</t>
  </si>
  <si>
    <t>www.marnelavallee.archi.fr</t>
  </si>
  <si>
    <t>École nationale supérieure d'architecture de Paris-Belleville</t>
  </si>
  <si>
    <t>www.paris-belleville.archi.fr</t>
  </si>
  <si>
    <t>École nationale supérieure d'architecture de Paris-Malaquais</t>
  </si>
  <si>
    <t>www.paris-malaquais.archi.fr</t>
  </si>
  <si>
    <t>École nationale supérieure d'architecture de Paris-Val de Seine</t>
  </si>
  <si>
    <t>3, quai Panhard et Levassor</t>
  </si>
  <si>
    <t>www.paris-valdeseine.archi.fr</t>
  </si>
  <si>
    <t>École nationale supérieure d'architecture de Paris-La Vilette</t>
  </si>
  <si>
    <t>www.paris-lavillette.archi.fr</t>
  </si>
  <si>
    <t>École nationale supérieure d'architecture de Versailles</t>
  </si>
  <si>
    <t>5, avenue de Sceaux</t>
  </si>
  <si>
    <t>78006 Versailles Cedex</t>
  </si>
  <si>
    <t>www.versailles.archi.fr</t>
  </si>
  <si>
    <t>École nationale supérieure d'architecture et de paysage de Bordeaux</t>
  </si>
  <si>
    <t>www.bordeaux.archi.fr</t>
  </si>
  <si>
    <t>École nationale supérieure d'architecture de Bretagne</t>
  </si>
  <si>
    <t>www.rennes.archi.fr</t>
  </si>
  <si>
    <t>École nationale supérieure d'architecture de Clermont-Ferrand</t>
  </si>
  <si>
    <t>www.clermont-fd.archi.fr</t>
  </si>
  <si>
    <t>École nationale supérieure d'architecture de Grenoble</t>
  </si>
  <si>
    <t>60, avenue de Constantine</t>
  </si>
  <si>
    <t>www.grenoble.archi.fr</t>
  </si>
  <si>
    <t>École nationale supérieure d'architecture de Montpellier- Languedoc- Roussillon</t>
  </si>
  <si>
    <t>www.montpellier.archi.fr</t>
  </si>
  <si>
    <t>École nationale supérieure d'architecture et de paysage de Lille</t>
  </si>
  <si>
    <t>www.lille.archi.fr</t>
  </si>
  <si>
    <t>École nationale supérieure d'architecture de Lyon</t>
  </si>
  <si>
    <t>69512 Vaulx-en-Velin cedex</t>
  </si>
  <si>
    <t>www.lyon.archi.fr</t>
  </si>
  <si>
    <t>École nationale supérieure d'architecture de Marseille -Luminy</t>
  </si>
  <si>
    <t>www.marseille.archi.fr</t>
  </si>
  <si>
    <t>École nationale supérieure d'architecture de Nancy</t>
  </si>
  <si>
    <t>2, rue Bastien-Lepage - Parvis Vacchini</t>
  </si>
  <si>
    <t>www.nancy.archi.fr</t>
  </si>
  <si>
    <t>École nationale supérieure d'architecture de Nantes</t>
  </si>
  <si>
    <t>www.nantes.archi.fr</t>
  </si>
  <si>
    <t>École nationale supérieure d'architecture de Normandie</t>
  </si>
  <si>
    <t>76160 Darnétal</t>
  </si>
  <si>
    <t>www.rouen.archi.fr</t>
  </si>
  <si>
    <t>École nationale supérieure d'architecture de Saint-Étienne</t>
  </si>
  <si>
    <t>1, rue Buisson</t>
  </si>
  <si>
    <t>www.st-etienne.archi.fr</t>
  </si>
  <si>
    <t xml:space="preserve">École nationale supérieure d'architecture de Strasbourg </t>
  </si>
  <si>
    <t>6-8 boulevard du Président Wilson</t>
  </si>
  <si>
    <t>67068 Strasbourg Cedex</t>
  </si>
  <si>
    <t>www.strasbourg.archi.fr</t>
  </si>
  <si>
    <t>École nationale supérieure d'architecture de Toulouse</t>
  </si>
  <si>
    <t>www.toulouse.archi.fr</t>
  </si>
  <si>
    <t>Écoles nationales supérieures d'art en région</t>
  </si>
  <si>
    <t>École nationale supérieure d'art de Bourges</t>
  </si>
  <si>
    <t>7, rue Edouard-Branly</t>
  </si>
  <si>
    <t>www.ensa-bourges.fr</t>
  </si>
  <si>
    <t>École nationale supérieure d'art de Dijon</t>
  </si>
  <si>
    <t>3, rue Michelet</t>
  </si>
  <si>
    <t>www.ensa-dijon.fr</t>
  </si>
  <si>
    <t>École nationale supérieure d'art de Limoges - Aubusson</t>
  </si>
  <si>
    <t>19, avenue Martin Luther King</t>
  </si>
  <si>
    <t>www.ensa-limoges.fr</t>
  </si>
  <si>
    <t>École nationale supérieure d'art et de design de Nancy</t>
  </si>
  <si>
    <t>www.ensa-nancy.fr</t>
  </si>
  <si>
    <t xml:space="preserve">Villa Arson </t>
  </si>
  <si>
    <t>20, avenue Stéphen Liégeard</t>
  </si>
  <si>
    <t>www.villa-arson.fr</t>
  </si>
  <si>
    <t>Établissement public à caractère scientifique culturel et professionnel</t>
  </si>
  <si>
    <r>
      <t>Institut national d'histoire de l'art (INHA</t>
    </r>
    <r>
      <rPr>
        <sz val="10"/>
        <rFont val="Arial"/>
        <family val="2"/>
      </rPr>
      <t>)</t>
    </r>
  </si>
  <si>
    <t>www.inha.fr</t>
  </si>
  <si>
    <t>Établissement public à caractère industriel et commercial</t>
  </si>
  <si>
    <t>Centre national de la musique (CNM)</t>
  </si>
  <si>
    <t>75008 PARIS</t>
  </si>
  <si>
    <t>www.cnv.fr</t>
  </si>
  <si>
    <t>1, rue Victor-Hugo</t>
  </si>
  <si>
    <t>93507 Pantin Cedex</t>
  </si>
  <si>
    <t>www.cnd.fr</t>
  </si>
  <si>
    <t>À Lyon:</t>
  </si>
  <si>
    <t>69002 Lyon</t>
  </si>
  <si>
    <t>45, avenue du Président Wilson</t>
  </si>
  <si>
    <t>www.citechaillot.fr</t>
  </si>
  <si>
    <t>Cité de la musique- Philharmonie de Paris</t>
  </si>
  <si>
    <t>221, avenue Jean-Jaurès</t>
  </si>
  <si>
    <t>www.citedelamusique.fr</t>
  </si>
  <si>
    <t>Comédie française</t>
  </si>
  <si>
    <t>Place Colette</t>
  </si>
  <si>
    <t>75001 Paris</t>
  </si>
  <si>
    <t>www.comedie-francaise.fr</t>
  </si>
  <si>
    <t>Domaine national de Chambord</t>
  </si>
  <si>
    <t>www.chambord.org</t>
  </si>
  <si>
    <t>École nationale supérieure de création industrielle (ENSCI)</t>
  </si>
  <si>
    <t>75011 Paris</t>
  </si>
  <si>
    <t>www.ensci.com</t>
  </si>
  <si>
    <t>École nationale supérieure des métiers de l'image et du son (FEMIS)</t>
  </si>
  <si>
    <t>6, rue Francoeur</t>
  </si>
  <si>
    <t>75018 Paris</t>
  </si>
  <si>
    <t>www.femis.fr</t>
  </si>
  <si>
    <t>Établissement public du Mont-Saint-Michel</t>
  </si>
  <si>
    <t>16, La Caserne Ardevon</t>
  </si>
  <si>
    <t>https://epic-montsaintmichel.fr/</t>
  </si>
  <si>
    <t>Institut national de l'audiovisuel (INA)</t>
  </si>
  <si>
    <t>94366 Bry-sur-Marne Cedex</t>
  </si>
  <si>
    <t>www.institut-national-audiovisuel.fr</t>
  </si>
  <si>
    <t>Palais GarnierPlace de l'Opéra75009 Paris</t>
  </si>
  <si>
    <t>Opéra BastillePlace de la Bastille75012 Paris</t>
  </si>
  <si>
    <t>www.operadeparis.fr</t>
  </si>
  <si>
    <t>Palais de la découverte et Cité des sciences et de l'industrie</t>
  </si>
  <si>
    <t>Avenue Franklin Delano Roosevelt</t>
  </si>
  <si>
    <t>75008 Paris</t>
  </si>
  <si>
    <t>www.palais-decouverte.fr</t>
  </si>
  <si>
    <t>Parc et grande halle de La Villette</t>
  </si>
  <si>
    <t>211, avenue Jean Jaurès</t>
  </si>
  <si>
    <t>www.villette.com</t>
  </si>
  <si>
    <t>Réunion des musées nationaux et du Grand palais des Champs-Elysées</t>
  </si>
  <si>
    <t>Grand Palais3, avenue du Général Eisenhower75008 ParisTél : 01 44 13 17 17www.grandpalais.fr</t>
  </si>
  <si>
    <t>Rmn-Grand Palais254-256 rue de Bercy75012 ParisTél : 01 40 13 48 00www.rmngp.fr</t>
  </si>
  <si>
    <t>Théâtre national de Chaillot</t>
  </si>
  <si>
    <t>www.theatre-chaillot.fr</t>
  </si>
  <si>
    <t>15, rue Malte-Brun</t>
  </si>
  <si>
    <t>75020 Paris</t>
  </si>
  <si>
    <t>www.colline.fr</t>
  </si>
  <si>
    <t>Place de l'Odéon</t>
  </si>
  <si>
    <t>www.theatre-odeon.fr</t>
  </si>
  <si>
    <t>Théâtre national de l'Opéra Comique </t>
  </si>
  <si>
    <t>Place Boieldieu 75002 Paris </t>
  </si>
  <si>
    <t>Tél. : 01 70 23 01 31 </t>
  </si>
  <si>
    <t>www.opera-comique.com</t>
  </si>
  <si>
    <t>67000 Strasbourg</t>
  </si>
  <si>
    <t>www.tns.fr</t>
  </si>
  <si>
    <t>Villa Medicis viale Trinita dei Monti 2</t>
  </si>
  <si>
    <t>188 Rome</t>
  </si>
  <si>
    <t>Tél : +39 06 67612</t>
  </si>
  <si>
    <t>20 rue Beaubourg, dans le Centre Pompidou</t>
  </si>
  <si>
    <t>Tél : 01 44 78 12 76</t>
  </si>
  <si>
    <t>Tél. 01 44 61 20 01</t>
  </si>
  <si>
    <t>75191 Paris cedex 05</t>
  </si>
  <si>
    <t>Tél : 01 44 78 12 34</t>
  </si>
  <si>
    <t>Tél : 01 46 93 99 51</t>
  </si>
  <si>
    <t>75784 Paris cedex 17</t>
  </si>
  <si>
    <t>Tél:. 01 44 34 34 41</t>
  </si>
  <si>
    <t>75343 Paris Cedex 08</t>
  </si>
  <si>
    <t>Tél. : 01 49 54 68 69</t>
  </si>
  <si>
    <t>Tél : 01 60 71 50 71</t>
  </si>
  <si>
    <t>Tél : 01.30.83.78.01</t>
  </si>
  <si>
    <t>3 bis, rue du Conservatoire</t>
  </si>
  <si>
    <t>Tél : 01 42 46 12 92</t>
  </si>
  <si>
    <t>210 avenue Jean-Jaurès</t>
  </si>
  <si>
    <t>Tél : 01 40 40 45 46</t>
  </si>
  <si>
    <t>4 quai Chauveau</t>
  </si>
  <si>
    <t>C. P. 121</t>
  </si>
  <si>
    <t>F- 69266 LYON CEDEX 10</t>
  </si>
  <si>
    <t>Tél : 04 72 19 26 27</t>
  </si>
  <si>
    <t>75038 Paris cedex 02</t>
  </si>
  <si>
    <t>Tél : 01.55.35.18.01</t>
  </si>
  <si>
    <t>Tél : 01 30 30 54 45</t>
  </si>
  <si>
    <t>31 avenue Victor Hugo</t>
  </si>
  <si>
    <t>Tél : 04 90 99 33 34</t>
  </si>
  <si>
    <t>75240 Paris Cedex 06</t>
  </si>
  <si>
    <t>Tél : 01 42 34 97 01</t>
  </si>
  <si>
    <t>Tél. : 01 47 03 50 01</t>
  </si>
  <si>
    <t>3 bis Cité Martignac</t>
  </si>
  <si>
    <t>Tél : 01 53 59 58 61</t>
  </si>
  <si>
    <t>43 avenue des Gobelins</t>
  </si>
  <si>
    <t>Tél. : 01 44 08 53 50</t>
  </si>
  <si>
    <t>23 rue Saint Pierre</t>
  </si>
  <si>
    <t>60001 Beauvais</t>
  </si>
  <si>
    <t>Tél : 03 44 15 39 11</t>
  </si>
  <si>
    <t>34701 Lodève</t>
  </si>
  <si>
    <t>Tél : 04 67 96 40 41</t>
  </si>
  <si>
    <t>61001 Alençon (Orne)</t>
  </si>
  <si>
    <t>Tél. : 02 33 26 33 61</t>
  </si>
  <si>
    <t>33 rue du 86ème RI</t>
  </si>
  <si>
    <t>43001 Le Puy en Velay (Haute-Loire)</t>
  </si>
  <si>
    <t>Tél : 04 71 09 74 42</t>
  </si>
  <si>
    <t>Tél : 01 56 52 53 01</t>
  </si>
  <si>
    <t>13003 Marseille</t>
  </si>
  <si>
    <t>Tél : 04 84 35 13 14</t>
  </si>
  <si>
    <t>Tél : 01 40 20 53 18</t>
  </si>
  <si>
    <t>Tél: 01 85 56 00 37</t>
  </si>
  <si>
    <t>Tél : 01 56 61 70 01</t>
  </si>
  <si>
    <t>122 rue d'Alésia</t>
  </si>
  <si>
    <t>Tél : 01 40 08 80 01</t>
  </si>
  <si>
    <t>Tél : 01 44 41 16 42</t>
  </si>
  <si>
    <t>Tél : 01 44 18 61 11</t>
  </si>
  <si>
    <t>31 rue du Château des Rentiers</t>
  </si>
  <si>
    <t>Tél : 01 44 97 78 01</t>
  </si>
  <si>
    <t>13 avenue Blaise Pascal</t>
  </si>
  <si>
    <t>77447 Marne-la-Vallée cedex 3</t>
  </si>
  <si>
    <t>Tél : 01 60 95 84 01</t>
  </si>
  <si>
    <t>61 Boulevard de la Villette</t>
  </si>
  <si>
    <t>Tél : 01 53 38 50 01</t>
  </si>
  <si>
    <t>75272 Paris Cedex 07</t>
  </si>
  <si>
    <t>Tél : 01 55 04 56 51</t>
  </si>
  <si>
    <t>Tél : 01 72 69 63 01</t>
  </si>
  <si>
    <t>145 Avenue de Flandre</t>
  </si>
  <si>
    <t>Tél : 01 44 65 23 01</t>
  </si>
  <si>
    <t>BP 20675</t>
  </si>
  <si>
    <t>Tél : 01 39 07 40 01</t>
  </si>
  <si>
    <t>741 cours de la Libération</t>
  </si>
  <si>
    <t>CS 70110</t>
  </si>
  <si>
    <t>33406 Talence cedex</t>
  </si>
  <si>
    <t>Tél : 05 57 35 11 01</t>
  </si>
  <si>
    <t>45 Boulevard de Chézy</t>
  </si>
  <si>
    <t>CS 16428</t>
  </si>
  <si>
    <t>35065 Rennes Cedex</t>
  </si>
  <si>
    <t>Tél : 02 99 29 68 01</t>
  </si>
  <si>
    <t>86 rue du Docteur Bousquet</t>
  </si>
  <si>
    <t>63101 Clermont-Ferrand</t>
  </si>
  <si>
    <t>Tél : 04 73 34 71 51</t>
  </si>
  <si>
    <t>CS 12637</t>
  </si>
  <si>
    <t>38037 Grenoble cedex 2</t>
  </si>
  <si>
    <t>Tél : 04 76 69 83 01</t>
  </si>
  <si>
    <t>180 rue de l'Esperou</t>
  </si>
  <si>
    <t>34091 Montpellier</t>
  </si>
  <si>
    <t>Tél : 04 67 91 89 90</t>
  </si>
  <si>
    <t>3 rue Verte</t>
  </si>
  <si>
    <t>59651 Villeneuve d'Ascq</t>
  </si>
  <si>
    <t>Tél : 03 20 61 95 51</t>
  </si>
  <si>
    <t>4 rue Maurice Audin</t>
  </si>
  <si>
    <t>BP 171</t>
  </si>
  <si>
    <t>Tél : 04 78 79 50 51</t>
  </si>
  <si>
    <t>185 avenue de Luminy - case 924</t>
  </si>
  <si>
    <t>13289 Marseille cedex 9</t>
  </si>
  <si>
    <t>Tél : 04 91 82 71 01</t>
  </si>
  <si>
    <t>54001 Nancy</t>
  </si>
  <si>
    <t>Tél : 03 83 30 81 01</t>
  </si>
  <si>
    <t>7 quai François Mitterrand</t>
  </si>
  <si>
    <t>BP 16203</t>
  </si>
  <si>
    <t>44263 Nantes cedex 2</t>
  </si>
  <si>
    <t>Tél : 02 40 16 01 22</t>
  </si>
  <si>
    <t>28 rue Lucien Fromage</t>
  </si>
  <si>
    <t>Tél : 02 32 83 42 01</t>
  </si>
  <si>
    <t>BP 95</t>
  </si>
  <si>
    <t>42004 Saint-Étienne Cedex 1</t>
  </si>
  <si>
    <t>Tél : 04 77 42 35 43</t>
  </si>
  <si>
    <t>BP10038</t>
  </si>
  <si>
    <t>Tél : 03 88 32 25 36</t>
  </si>
  <si>
    <t>84 rue Aristide Maillol</t>
  </si>
  <si>
    <t>BP 10630</t>
  </si>
  <si>
    <t>31107 Toulouse cedex 1</t>
  </si>
  <si>
    <t>Tél : 05 62 11 50 51</t>
  </si>
  <si>
    <t>BP 298</t>
  </si>
  <si>
    <t>18007 Bourges</t>
  </si>
  <si>
    <t>Tél : 02 48 69 78 80</t>
  </si>
  <si>
    <t>BP 22567</t>
  </si>
  <si>
    <t>21026 Dijon cedex</t>
  </si>
  <si>
    <t>Tél : 03 80 30 21 28</t>
  </si>
  <si>
    <t>BP 73825</t>
  </si>
  <si>
    <t>87038 Limoges Cedex 02</t>
  </si>
  <si>
    <t>Tél : 05 55 43 14 01</t>
  </si>
  <si>
    <t>2 place Charles Cartier-Bresson</t>
  </si>
  <si>
    <t>BP 13130</t>
  </si>
  <si>
    <t>54014 Nancy Cedex</t>
  </si>
  <si>
    <t>Tél : 03 83 41 61 62</t>
  </si>
  <si>
    <t>6106 Nice Cedex 2</t>
  </si>
  <si>
    <t>Tél : 04 92 07 73 74</t>
  </si>
  <si>
    <t>3 rue Vivienne</t>
  </si>
  <si>
    <t>Tél : 01 47 03 89 01</t>
  </si>
  <si>
    <t>10 boulevard des Batignolles</t>
  </si>
  <si>
    <t>Tél : 01 56 69 11 31</t>
  </si>
  <si>
    <t>2 41 83 98 98</t>
  </si>
  <si>
    <t>41 ter, rue Vaubecour</t>
  </si>
  <si>
    <t>Tél : 04 72 56 10 71</t>
  </si>
  <si>
    <t>Tél : 01 58 51 52 01</t>
  </si>
  <si>
    <t>Tél : 01 44 84 44 85</t>
  </si>
  <si>
    <t>Tél : 01 44 58 15 16</t>
  </si>
  <si>
    <t>41251 Chambord</t>
  </si>
  <si>
    <t>Tél : 02 54 50 40 01</t>
  </si>
  <si>
    <t>49 rue St Sabin</t>
  </si>
  <si>
    <t>Tél : 01 49 23 12 13</t>
  </si>
  <si>
    <t>Tél : 01 53 41 21 01</t>
  </si>
  <si>
    <t>50171 Beauvoir</t>
  </si>
  <si>
    <t>5 avenue de l'Europe</t>
  </si>
  <si>
    <t>Tél : 01 49 83 20 01</t>
  </si>
  <si>
    <t>Tél : 08 92 89 90 91</t>
  </si>
  <si>
    <t>Tél : 01 56 43 20 21</t>
  </si>
  <si>
    <t>Tél : 01 40 03 75 76</t>
  </si>
  <si>
    <t>2 place du Trocadéro</t>
  </si>
  <si>
    <t>Tél : 01 53 65 30 01</t>
  </si>
  <si>
    <t>Tél : 01 44 62 52 53</t>
  </si>
  <si>
    <t>Tél : 01 44 85 40 01</t>
  </si>
  <si>
    <t>2 avenue de la Marseillaise</t>
  </si>
  <si>
    <t>Tél : 03 88 24 88 01</t>
  </si>
  <si>
    <t>Les établissements publics peuvent être des établissements publics à caractère administratif, comme la Bibliothèque nationale de France,
ou des établissements publics à caractère industriel et commercial, comme la Cité de l'architecture et du patrimoine.
Dans les deux cas, il s'agit de structures qui jouissent d'une certaine autonomie administrative et financière, par rapport à l'administration centrale du Ministère, pour remplir une mission d'intérêt général.</t>
  </si>
  <si>
    <t>Écoles d'architecture (20)</t>
  </si>
  <si>
    <t>Écoles nationales supérieures d'art en région (5)</t>
  </si>
  <si>
    <t>Ecoles nationales supérieures d'architecture (20 établissements)</t>
  </si>
  <si>
    <t>Les services à compétence nationale se situent à mi-chemin entre les administrations centrales et les administrations déconcentrées. En effet, il s’agit de services dont les attributions ont un caractère national – à la différence des services déconcentrés –, et dont l’exécution ne peut être déléguée à un échelon territorial. Mais ils se distinguent également des services centraux, car leurs missions ont un « caractère opérationnel » et, pour ceux placés sous l’autorité d’un ministre, ils bénéficient d’une certaine autonomie.</t>
  </si>
  <si>
    <t>Musées nationaux</t>
  </si>
  <si>
    <t>Musée des châteaux de Malmaison et de Bois-Préau</t>
  </si>
  <si>
    <t>Musée national du château de Malmaison</t>
  </si>
  <si>
    <t>Avenue du château de Malmaison</t>
  </si>
  <si>
    <t>92 500 Rueil-Malmaison</t>
  </si>
  <si>
    <t>Tél : 01 41 29 05 55</t>
  </si>
  <si>
    <t>www.chateau-malmaison.fr</t>
  </si>
  <si>
    <t>Maison Bonaparte</t>
  </si>
  <si>
    <t>Rue Saint Charles</t>
  </si>
  <si>
    <t>20000 Ajaccio</t>
  </si>
  <si>
    <t>Tél : 04 95 21 43 89</t>
  </si>
  <si>
    <t>www.musees-nationaux-malmaison.fr/musee-maisonbonaparte/</t>
  </si>
  <si>
    <t>Musées nationaux de l'île d'Aix (Donation Gourgaud)</t>
  </si>
  <si>
    <t>17 123 Île d'Aix</t>
  </si>
  <si>
    <t>Tél : 05 46 84 66 40</t>
  </si>
  <si>
    <t>www.musees-nationaux-malmaison.fr/musees-napoleonien-africain/</t>
  </si>
  <si>
    <t>Musée de la Renaissance au château d'Écouen</t>
  </si>
  <si>
    <t>95440 Écouen</t>
  </si>
  <si>
    <t>Tél : 01.34.38.38.50</t>
  </si>
  <si>
    <t>www.musee-renaissance.fr</t>
  </si>
  <si>
    <t>Musée du Moyen Age, thermes et hôtel de Cluny</t>
  </si>
  <si>
    <t>Musée de Cluny - Musée national du Moyen Âge</t>
  </si>
  <si>
    <t>6 place Paul Painlevé</t>
  </si>
  <si>
    <t>75005 Paris</t>
  </si>
  <si>
    <t>Tél : 01 53 73 78 00</t>
  </si>
  <si>
    <t>www.musee-moyenage.fr</t>
  </si>
  <si>
    <t xml:space="preserve">Musée Magnin </t>
  </si>
  <si>
    <t>4 Rue des Bons Enfants</t>
  </si>
  <si>
    <t>21 000 Dijon</t>
  </si>
  <si>
    <t>Tél. : 03 80 67 11 10</t>
  </si>
  <si>
    <t>www.musee-magnin.fr</t>
  </si>
  <si>
    <t xml:space="preserve">Musée national Clemenceau - de Lattre </t>
  </si>
  <si>
    <t>1 rue Plante Choux</t>
  </si>
  <si>
    <t>85390 Mouilleron en Pareds</t>
  </si>
  <si>
    <t>Tél. : 02 51 00 31 49</t>
  </si>
  <si>
    <t>www.musee-clemenceau-delattre.fr</t>
  </si>
  <si>
    <t xml:space="preserve">Musée Fernand-Léger </t>
  </si>
  <si>
    <t>Chemin du Val de Pome</t>
  </si>
  <si>
    <t>06410 Biot</t>
  </si>
  <si>
    <t>Tél : 04 92 91 50 30</t>
  </si>
  <si>
    <t>www.musee-fernandleger.fr</t>
  </si>
  <si>
    <t xml:space="preserve">Musée national Marc-Chagall </t>
  </si>
  <si>
    <t>Avenue Docteur Ménard</t>
  </si>
  <si>
    <t>06000, Nice</t>
  </si>
  <si>
    <t>Tél. : 04 93 53 87 20</t>
  </si>
  <si>
    <t>www.musee-chagall.fr</t>
  </si>
  <si>
    <t xml:space="preserve">Musée national Pablo Picasso, La Guerre et la Paix </t>
  </si>
  <si>
    <t>Place de la libération</t>
  </si>
  <si>
    <t>06220 Vallauris</t>
  </si>
  <si>
    <t>Tél : 04 93 64 71 83</t>
  </si>
  <si>
    <t>www.musee-picasso-vallauris.fr</t>
  </si>
  <si>
    <t>Musée national de Port-Royal des Champs</t>
  </si>
  <si>
    <t>Route des Granges</t>
  </si>
  <si>
    <t>78114 Magny-les-Hameaux</t>
  </si>
  <si>
    <t>Tél : 01 39 30 72 72</t>
  </si>
  <si>
    <t>www.port-royal-des-champs.eu</t>
  </si>
  <si>
    <t>Musée national de Préhistoire</t>
  </si>
  <si>
    <t>1, rue du musée</t>
  </si>
  <si>
    <t>24620 Les Eyzies-de-Tayac</t>
  </si>
  <si>
    <t>Tél: 05.53.06.45.65</t>
  </si>
  <si>
    <t>www.musee-prehistoire-eyzies.fr</t>
  </si>
  <si>
    <t>Autres musées</t>
  </si>
  <si>
    <t xml:space="preserve">Musées et domaine nationaux du palais de Compiègne </t>
  </si>
  <si>
    <t>Place du Général de Gaulle</t>
  </si>
  <si>
    <t>60200 Compiègne</t>
  </si>
  <si>
    <t>Tél. : 03 44 38 47 00</t>
  </si>
  <si>
    <t>www.palaisdecompiegne.fr</t>
  </si>
  <si>
    <t>Musée franco-américain du château de Blérancourt</t>
  </si>
  <si>
    <t>Château de Blérancourt</t>
  </si>
  <si>
    <t>02300 Blérancourt</t>
  </si>
  <si>
    <t>Tél. : 03 23 39 14 71</t>
  </si>
  <si>
    <t>www.museefrancoamericain.fr</t>
  </si>
  <si>
    <t>Musée d'Archéologie Nationale - Domaine National de Saint-Germain-en-Laye</t>
  </si>
  <si>
    <t>Château - Place Charles de Gaulle</t>
  </si>
  <si>
    <t>78105 Saint-Germain-en-Laye Cedex</t>
  </si>
  <si>
    <t>Tél : 01 39 10 13 00</t>
  </si>
  <si>
    <t>www.musee-archeologienationale.fr</t>
  </si>
  <si>
    <t>Musée national et domaine du château de Pau</t>
  </si>
  <si>
    <t>Rue du château</t>
  </si>
  <si>
    <t>64000 Pau</t>
  </si>
  <si>
    <t>Tél. : 05 59 82 38 00</t>
  </si>
  <si>
    <t>www.chateau-pau.fr</t>
  </si>
  <si>
    <t>Musée des plans-reliefs</t>
  </si>
  <si>
    <t>Hôtel national des Invalides</t>
  </si>
  <si>
    <t>Tél : 01 45 51 95 05</t>
  </si>
  <si>
    <t>www.museedesplansreliefs.culture.fr</t>
  </si>
  <si>
    <t>Autres services</t>
  </si>
  <si>
    <t>Centre de recherche et de restauration des musées de France(C2RMF)</t>
  </si>
  <si>
    <t>Palais du Louvre - Porte des Lions</t>
  </si>
  <si>
    <t>14 Quai François Mitterrand</t>
  </si>
  <si>
    <t>Tél : 01 40 20 56 52</t>
  </si>
  <si>
    <t>www.c2rmf.fr</t>
  </si>
  <si>
    <t xml:space="preserve">Entrée du site de Flore </t>
  </si>
  <si>
    <t>Pavillon de Flore</t>
  </si>
  <si>
    <t>Palais du Louvre - Porte Jaujard</t>
  </si>
  <si>
    <t>Tél: 01 40 20 24 20</t>
  </si>
  <si>
    <t>Site de Versailles</t>
  </si>
  <si>
    <t>Petite écurie du Roi</t>
  </si>
  <si>
    <t>2 avenue Rockefeller - CS 50505</t>
  </si>
  <si>
    <t>78007 Versailles</t>
  </si>
  <si>
    <t>Tél: 01 39 25 28 28</t>
  </si>
  <si>
    <t>Service des bibliothèques, des archives et de la documentation générale des musées de France</t>
  </si>
  <si>
    <t>Pour venir :</t>
  </si>
  <si>
    <t>Palais du Louvre</t>
  </si>
  <si>
    <t>2, quai François Mitterrand</t>
  </si>
  <si>
    <t>Adresse postale:</t>
  </si>
  <si>
    <t>Service des musées de France</t>
  </si>
  <si>
    <t>Bibliothèque centrale des musées nationaux</t>
  </si>
  <si>
    <t>6 rue des Pyramides</t>
  </si>
  <si>
    <t>75041 Paris Cedex 01</t>
  </si>
  <si>
    <t>Tél : 01 40 20 52 70</t>
  </si>
  <si>
    <t>Département des recherches archéologiques subaquatiques et sous-marines(Drassm)</t>
  </si>
  <si>
    <t>Ministère de la Culture et de la Communication</t>
  </si>
  <si>
    <t>Direction générale des patrimoines</t>
  </si>
  <si>
    <t>147, plage de l'Estaque</t>
  </si>
  <si>
    <t>13016 Marseille</t>
  </si>
  <si>
    <t>Tél. : 04 91 14 28 00</t>
  </si>
  <si>
    <t>Page "Le Département des recherches subaquatiques et sous-marines" sur le site du Ministère</t>
  </si>
  <si>
    <t>Laboratoire de recherche des monuments historiques</t>
  </si>
  <si>
    <t>29, rue de Paris</t>
  </si>
  <si>
    <t>77420 Champs-sur-Marne</t>
  </si>
  <si>
    <t>Tél : 01 60 37 77 80</t>
  </si>
  <si>
    <t>www.lrmh.fr</t>
  </si>
  <si>
    <t>Médiathèque de l'architecture et du patrimoine</t>
  </si>
  <si>
    <t>11 rue du Séminaire de Conflans</t>
  </si>
  <si>
    <t>94220 Charenton-le-Pont</t>
  </si>
  <si>
    <t>Tél : 01 40 15 76 57</t>
  </si>
  <si>
    <t>www.mediatheque-patrimoine.culture.gouv.fr</t>
  </si>
  <si>
    <t>Archives nationales (sites de Paris, Fontainebleau et Pierrefitte-sur-Seine)</t>
  </si>
  <si>
    <t>Site de Pierrefitte-sur-Seine :</t>
  </si>
  <si>
    <t>59, rue Guynemer - 93383 Pierrefitte-sur-Seine</t>
  </si>
  <si>
    <t>Tél : 01 75 47 20 02</t>
  </si>
  <si>
    <t>Site de Paris :</t>
  </si>
  <si>
    <t>60, rue des Francs Bourgeois, 75003 Paris</t>
  </si>
  <si>
    <t>Tél : 01 40 27 60 96</t>
  </si>
  <si>
    <t>Site de Fontainebleau :</t>
  </si>
  <si>
    <t>Tél : 01 72 79 91 00</t>
  </si>
  <si>
    <t>www.archives-nationales.culture.gouv.fr</t>
  </si>
  <si>
    <t>Archives nationales du monde du travail</t>
  </si>
  <si>
    <t>BP 405</t>
  </si>
  <si>
    <t>78, boulevard du Général Leclerc</t>
  </si>
  <si>
    <t>59057 Roubaix Cedex 1</t>
  </si>
  <si>
    <t>Tél : 03 20 65 38 00</t>
  </si>
  <si>
    <t>www.archivesnationales.culture.gouv.fr/camt/</t>
  </si>
  <si>
    <t>Archives nationales d'outre-mer</t>
  </si>
  <si>
    <t>29, chemin du Moulin de Testas</t>
  </si>
  <si>
    <t>13090 Aix-en-Provence</t>
  </si>
  <si>
    <t>Tél : 04 42 93 38 50</t>
  </si>
  <si>
    <t>www.archivesnationales.culture.gouv.fr/anom/fr/</t>
  </si>
  <si>
    <t>CNL - Centre national du livre</t>
  </si>
  <si>
    <t>BnF - Bibliothèque nationale de France</t>
  </si>
  <si>
    <t>CNAC - Centre national des arts du cirque (association)</t>
  </si>
  <si>
    <t>LFI 2022</t>
  </si>
  <si>
    <t>ENSAD - Ecole nationale supérieure des arts décoratifs</t>
  </si>
  <si>
    <t>ENSBA - Ecole nationale supérieure des beaux arts</t>
  </si>
  <si>
    <t>CAPA - Cité de l'architecture et du patrimoine</t>
  </si>
  <si>
    <t>CNAC - GP - Centre national d'art et de culture Georges Pompidou</t>
  </si>
  <si>
    <t>MuCEM - Musée des civilisations de l'Europe et de la méditerranée (Marseille)</t>
  </si>
  <si>
    <t>Ensemble intercontemporain (association)</t>
  </si>
  <si>
    <t>Mobilier national : établissement public créé en décembre 2021</t>
  </si>
  <si>
    <t>(a) L'Inrap conduit les fouilles archéologiques préventives prescrites par les services archéologiques de l'Etat sur l'ensemble du territoire, en partage avec les services archéologiques des collecitivtés territoriales ou les structures distinctes, privées ou publiques ; il assure l'exploitation scientifique et la diffusion des résultats des fouilles et concourt à l'enseignement, la diffusion culturelle et la valorisation de l'archéologie.</t>
  </si>
  <si>
    <t>(b) Le CMN entretient, conserve et restaure 76 monuments confiés par l'Etat et 6 monuments lui appartenant (en tant qu'établissement public administratif) ainsi que leurs collections dont il a la garde ; il assure également leur mise en valeur pour en promouvoir la connaissance, la présentation publique et la fréquentation.</t>
  </si>
  <si>
    <t>(c) La RMN-GP, outre la gestion du Grand Palais, assure l'accueil du public et perçoit les droits d'entrée dans les musées nationaux, gère l'exploitation de leurs espaces commerciaux, organise les expositions et événements autour des collections des musées, nationaux en particulier, édite et diffuse les ouvrages et les produits dérivés, liés aux collections nationales en particulier, enrichit ces dernières par l'acquisition de biens culturels pour le compte de l'Etat, produit, conserve, valorise et diffuse les reproductions photographiques de ces collections.</t>
  </si>
  <si>
    <t>(k) L'OPPIC est chargé de la maîtrise d'ouvrage et du pilotage des grands projets immobiliers de l'Etat dans les domaines culturels et patrimoniaux. Ses missions peuvent également être conduites, éventuellement à titre onéreux, pour le compte de collectivités territoriales ou d'autres personnes publiques ainsi qu'à l'étranger.</t>
  </si>
  <si>
    <r>
      <t xml:space="preserve">Institut national de recherches archéologiques préventives </t>
    </r>
    <r>
      <rPr>
        <vertAlign val="superscript"/>
        <sz val="8"/>
        <rFont val="Arial"/>
        <family val="2"/>
      </rPr>
      <t>(a)</t>
    </r>
  </si>
  <si>
    <r>
      <t xml:space="preserve">CNM - Centre des monuments nationaux </t>
    </r>
    <r>
      <rPr>
        <vertAlign val="superscript"/>
        <sz val="8"/>
        <rFont val="Arial"/>
        <family val="2"/>
      </rPr>
      <t>(b)</t>
    </r>
  </si>
  <si>
    <t>** Bloc local : communes de plus de 3 500 habitants et groupements de communes actifs en matière culturelle comptant au moins une commune de plus de 3500 habitants.</t>
  </si>
  <si>
    <t>LFI 2023</t>
  </si>
  <si>
    <t xml:space="preserve">     Programme de transformation</t>
  </si>
  <si>
    <t>dont dépenses d'investissement</t>
  </si>
  <si>
    <t>dont subventions aux opérateurs pour charge de service public</t>
  </si>
  <si>
    <t>dont subventions pour charges d'investissement</t>
  </si>
  <si>
    <t>dont dotation en fonds propres</t>
  </si>
  <si>
    <t>Dépenses des comptes spéciaux concourant aux politiques publiques visées par la mission</t>
  </si>
  <si>
    <t xml:space="preserve">Ressources affectées*** </t>
  </si>
  <si>
    <t>Crédits budgétaires revenant aux opérateurs</t>
  </si>
  <si>
    <t>Moyens alloués à la mission, hors opérateurs de l'Etat</t>
  </si>
  <si>
    <t>Crédits budgétaires de la mission, hors moyens consacrés aux opérateurs</t>
  </si>
  <si>
    <t>Évaluation des fonds de concours et des attributions de produits*</t>
  </si>
  <si>
    <t>Dépenses fiscales concourant à la mission**</t>
  </si>
  <si>
    <t>Moyens alloués aux opérateurs de l’Etat et autres organismes en charge de services publics</t>
  </si>
  <si>
    <t>Crédits budgétaires de la mission, hors moyens consacrés aux opérateurs 421 774 350</t>
  </si>
  <si>
    <t>Culture</t>
  </si>
  <si>
    <t>Crédits budgétaires revenant aux opérateurs 314 173 572</t>
  </si>
  <si>
    <t>Ressources affectées*** 50 000 000</t>
  </si>
  <si>
    <t>Médias, livre et industries culturelles</t>
  </si>
  <si>
    <t>* Les quatre mesures fiscales rattachées au programme transmission et démocratisation de la mission culture ont d'abord été rattachées au programme Livre et Industries Culturelles de la mission Médias : ces mesures concernent en effet les crédits d'impôt pour la production d'oeuvres cinématographiques et audiovisuelles  (au total 300 M€ en 2020, pour les mesures n° 320121, 320129 et 320140), à quoi s'ajoutent les réductions d'impôt pour les souscriptions au capital de sociétés de financement d'oeuvres dans ces secteurs (30 M€ en 2020). Ces crédits ont ensuite été isolés dans une ligne CNC puis intégrés à la ligne du programme Livre et industries culturelles (à partir de 2022)</t>
  </si>
  <si>
    <t>SUPPR</t>
  </si>
  <si>
    <t>Départements*</t>
  </si>
  <si>
    <t xml:space="preserve">* Les dépenses de fonctionnement consolidées des départements ont été redressées pour les dépenses de personnel  </t>
  </si>
  <si>
    <t>Millions d'euros courants et %</t>
  </si>
  <si>
    <t>2023 / 2022</t>
  </si>
  <si>
    <t>LFI
/ exécutés</t>
  </si>
  <si>
    <t>est.</t>
  </si>
  <si>
    <t>Éducation nationale et Jeunesse (et sports pour 2020 et 2021)</t>
  </si>
  <si>
    <t>Agriculture et (Alimentation) de la Souveraineté alimentaire</t>
  </si>
  <si>
    <t>Transition écologique (2022 et suiv.) et Cohésion des territoires (yc relation avec les collectivités territoriales*)</t>
  </si>
  <si>
    <t>Economie et Finances, Souveraineté industrielle et numérique</t>
  </si>
  <si>
    <r>
      <t xml:space="preserve">Etablissement public du Mont St-Michel (P 113 – Paysages, eau et biodiversité) </t>
    </r>
    <r>
      <rPr>
        <vertAlign val="superscript"/>
        <sz val="8"/>
        <rFont val="Arial"/>
        <family val="2"/>
      </rPr>
      <t>(d)</t>
    </r>
  </si>
  <si>
    <t>AFR - Académie de France à Rome (dont 0,855 M€ au titre du programme 175)</t>
  </si>
  <si>
    <t>Transition écologique (et solidaire) (regroupé avec Cohésion des territoires, 2021 et suiv.)</t>
  </si>
  <si>
    <r>
      <t xml:space="preserve">Sports </t>
    </r>
    <r>
      <rPr>
        <i/>
        <sz val="8"/>
        <rFont val="Arial"/>
        <family val="2"/>
      </rPr>
      <t>(dont</t>
    </r>
    <r>
      <rPr>
        <sz val="8"/>
        <rFont val="Arial"/>
        <family val="2"/>
      </rPr>
      <t xml:space="preserve"> Sports pour 2020 et 2021) et des Jeux Olympiques et Paralympiques (2022 et suiv.)</t>
    </r>
  </si>
  <si>
    <t>Tableau 5 : Dépenses fiscales en matière de culture et de communication, 2019-2024</t>
  </si>
  <si>
    <t>**** Le chiffrage de la mesure n°730233 : taux de 10% applicable aux abonnements souscrits pour recevoir des services de télévision, a été intégré pour un montant estimé de 320 millions d’euros, rattachés au programme Presse et médias.</t>
  </si>
  <si>
    <t>NB : Le périmètre des dépenses fiscales du ministère de la Culture a fait l’objet de récents ajustements dont l’intégration complète a été réalisée dans les documents budgétaires pour l’année 2021. le rattachemùent de certaines mesures aux différents programmes budgétaires a encore pu changer en 2022.</t>
  </si>
  <si>
    <t>Tableau 6 : Redevances et taxes fiscales affectées au financement de la culture et de la communication, 2019-2024</t>
  </si>
  <si>
    <t>Source : Direction générale des finances publiques ; traitements DEPS, ministère de la Culture, 2024</t>
  </si>
  <si>
    <t>Graphique 1 : Dépenses culturelles consolidées* des collectivités territoriales en 2022</t>
  </si>
  <si>
    <r>
      <t>Tableau 4 : Répartition sectorielle des dépenses des collectivités territoriales</t>
    </r>
    <r>
      <rPr>
        <b/>
        <sz val="8"/>
        <color rgb="FF0070C0"/>
        <rFont val="Arial"/>
        <family val="2"/>
      </rPr>
      <t xml:space="preserve"> en 2022</t>
    </r>
  </si>
  <si>
    <t>Lecture : 36 % des dépenses culturelles des communes sont consacrées à la conservation et à la diffusion du patrimoine, 23 % à l’expression artistique et activités culturelles</t>
  </si>
  <si>
    <t>Source : Irep/Observatoire de l'e-pub du SRI / DEPS, ministère de la Culture, 2024</t>
  </si>
  <si>
    <t>Intégration à partir de 2018 des recettes nettes numériques pour la presse, la télévision et la radio.</t>
  </si>
  <si>
    <t>*Hors taxes, après déduction des remises professionnelles, commissions de régies incluses, hors échanges marchandises et petites annonces presse incluses.</t>
  </si>
  <si>
    <t>Millions d'euros constants 2023</t>
  </si>
  <si>
    <t>Graphique 3 : Recettes publicitaires nettes* des médias, 2013-2023</t>
  </si>
  <si>
    <t>Évolution 2023/2022</t>
  </si>
  <si>
    <t>2024/2023</t>
  </si>
  <si>
    <t>Evolution</t>
  </si>
  <si>
    <t>Note : crédits exécutés et lois de finances initiales.</t>
  </si>
  <si>
    <r>
      <t>Programme 361 Transmission des savoirs et démocratisation de la culture (ex-224)</t>
    </r>
    <r>
      <rPr>
        <vertAlign val="superscript"/>
        <sz val="8"/>
        <rFont val="Arial"/>
        <family val="2"/>
      </rPr>
      <t>(1)</t>
    </r>
  </si>
  <si>
    <r>
      <t>Programme 224 Soutien aux politiques du ministère de la culture (ex-224)</t>
    </r>
    <r>
      <rPr>
        <vertAlign val="superscript"/>
        <sz val="8"/>
        <rFont val="Arial"/>
        <family val="2"/>
      </rPr>
      <t>(2)</t>
    </r>
  </si>
  <si>
    <r>
      <t>dont :dépenses de personnel ("Titre 2") : 9 163 ETPT</t>
    </r>
    <r>
      <rPr>
        <i/>
        <vertAlign val="superscript"/>
        <sz val="8"/>
        <rFont val="Arial"/>
        <family val="2"/>
      </rPr>
      <t>(3)</t>
    </r>
    <r>
      <rPr>
        <i/>
        <sz val="8"/>
        <rFont val="Arial"/>
        <family val="2"/>
      </rPr>
      <t xml:space="preserve"> en 2024 (contre 8 959 en 2023)</t>
    </r>
  </si>
  <si>
    <r>
      <t>Mission recherche et enseignement supérieur</t>
    </r>
    <r>
      <rPr>
        <b/>
        <vertAlign val="superscript"/>
        <sz val="8"/>
        <rFont val="Arial"/>
        <family val="2"/>
      </rPr>
      <t>(4)</t>
    </r>
  </si>
  <si>
    <r>
      <t>Programme 186 Recherche culturelle et culture scientifique</t>
    </r>
    <r>
      <rPr>
        <vertAlign val="superscript"/>
        <sz val="8"/>
        <rFont val="Arial"/>
        <family val="2"/>
      </rPr>
      <t>(4)</t>
    </r>
  </si>
  <si>
    <r>
      <t>Programme 334 Livre et industries culturelles</t>
    </r>
    <r>
      <rPr>
        <vertAlign val="superscript"/>
        <sz val="8"/>
        <rFont val="Arial"/>
        <family val="2"/>
      </rPr>
      <t>(5)</t>
    </r>
  </si>
  <si>
    <r>
      <rPr>
        <vertAlign val="superscript"/>
        <sz val="8"/>
        <rFont val="Arial"/>
        <family val="2"/>
      </rPr>
      <t>(1)</t>
    </r>
    <r>
      <rPr>
        <sz val="8"/>
        <rFont val="Arial"/>
        <family val="2"/>
      </rPr>
      <t xml:space="preserve"> Le Programme 361 « Transmission des savoirs et démocratisation de la culture » regroupe à partir de 2021 l’ensemble des crédits liés à l’action culturelle, au soutien à la langue française et aux langues de France ainsi qu’aux politiques d’enseignement supérieur et de recherche.</t>
    </r>
  </si>
  <si>
    <r>
      <rPr>
        <vertAlign val="superscript"/>
        <sz val="8"/>
        <rFont val="Arial"/>
        <family val="2"/>
      </rPr>
      <t>(2)</t>
    </r>
    <r>
      <rPr>
        <sz val="8"/>
        <rFont val="Arial"/>
        <family val="2"/>
      </rPr>
      <t xml:space="preserve"> Le programme 224 nouvellement intitulé « Soutien aux politiques culturelles » depuis la loi de finances 2021 est dédié aux fonctions supports et à l’action culturelle internationale du ministère de la Culture</t>
    </r>
  </si>
  <si>
    <r>
      <rPr>
        <vertAlign val="superscript"/>
        <sz val="8"/>
        <rFont val="Arial"/>
        <family val="2"/>
      </rPr>
      <t>(3)</t>
    </r>
    <r>
      <rPr>
        <sz val="8"/>
        <rFont val="Arial"/>
        <family val="2"/>
      </rPr>
      <t xml:space="preserve"> Equivalents temps plein travaillés, ne comprend pas les ETPT rémunérés par les opérateurs (17 239 en 2023 et 17 160 en 2024)</t>
    </r>
  </si>
  <si>
    <r>
      <rPr>
        <vertAlign val="superscript"/>
        <sz val="8"/>
        <rFont val="Arial"/>
        <family val="2"/>
      </rPr>
      <t>(4)</t>
    </r>
    <r>
      <rPr>
        <sz val="8"/>
        <rFont val="Arial"/>
        <family val="2"/>
      </rPr>
      <t xml:space="preserve"> Ce programme a disparu en 2021.</t>
    </r>
  </si>
  <si>
    <t>LFI / Exécution</t>
  </si>
  <si>
    <t>Projet de loi de finances
(PLF)</t>
  </si>
  <si>
    <t>évolution 2023-2024</t>
  </si>
  <si>
    <r>
      <t xml:space="preserve">LFI/exécutés
</t>
    </r>
    <r>
      <rPr>
        <b/>
        <sz val="8"/>
        <rFont val="Arial"/>
        <family val="2"/>
      </rPr>
      <t>volume</t>
    </r>
  </si>
  <si>
    <t>PLF 2024</t>
  </si>
  <si>
    <t>autres</t>
  </si>
  <si>
    <t>Etablissement public du musée du Quai Branly (y compris crédits du programme 150 : 23,8 M€ LFI 2023 et 23,984 M€ PLF 2024)</t>
  </si>
  <si>
    <t>EPPD - Établissement public du palais de la porte Dorée (y compris crédits du programme 214 : 4 M€ LFI 2023 et 4,8 M€ PLF 2024)</t>
  </si>
  <si>
    <r>
      <t>Rmn-GP - Etablissement public de la Réunion des musées nationaux et du Grand Palais des Champs-Élysées
(les crédits du programme 176 Police nationale : 2,15 M€ en LFI 2022, 0 € en 2023 et 4,4 M€ en 2024)</t>
    </r>
    <r>
      <rPr>
        <vertAlign val="superscript"/>
        <sz val="8"/>
        <rFont val="Arial"/>
        <family val="2"/>
      </rPr>
      <t xml:space="preserve"> (c)</t>
    </r>
  </si>
  <si>
    <t>rémunérés par
l'établissement</t>
  </si>
  <si>
    <t>&gt; 5%</t>
  </si>
  <si>
    <r>
      <t>Programme 175 - Patrimoines</t>
    </r>
    <r>
      <rPr>
        <sz val="8"/>
        <rFont val="Arial"/>
        <family val="2"/>
      </rPr>
      <t xml:space="preserve"> (y compris crédits des programmes 150 Formations supérieures et recherche universitaire : 24 M€, 176 Police nationale : 4,4 M€, 214 Soutien de la politique de l'éducation nationale : 4,8 M€ et 113 Paysages, eau et biodiversité : 1,5 M€, PLF 2024)</t>
    </r>
  </si>
  <si>
    <r>
      <t>Programme 131 - Création</t>
    </r>
    <r>
      <rPr>
        <sz val="8"/>
        <rFont val="Arial"/>
        <family val="2"/>
      </rPr>
      <t xml:space="preserve"> (y compris programmes 175 : 0,8 M€, Académie de France, PLF 2024)</t>
    </r>
  </si>
  <si>
    <t>(e) Établissement public chargé de la conservation et de la restauraiton de la cathédrale Notre-Dame de Paris : les recettes de l’établissement sont notamment constituées de subventions de l’Etat issues du produit des fonds de concours provenant de la souscription nationale ainsi que de ressources propres provenant principalement de conventions de mécénat conclues en propre par l’établissement. A fin 2022, l’établissement s’est vu verser 184,2 M€ au titre des fonds de concours provenant de la souscription nationale.</t>
  </si>
  <si>
    <r>
      <t xml:space="preserve">Etablissement public chargé de la conservation et de la restauration de la cathédrale Notre-Dame de Paris </t>
    </r>
    <r>
      <rPr>
        <vertAlign val="superscript"/>
        <sz val="8"/>
        <rFont val="Arial"/>
        <family val="2"/>
      </rPr>
      <t>(e)</t>
    </r>
  </si>
  <si>
    <r>
      <t xml:space="preserve">Programme 361 - Transmission des savoirs et démocratisation de la culture </t>
    </r>
    <r>
      <rPr>
        <sz val="8"/>
        <rFont val="Arial"/>
        <family val="2"/>
      </rPr>
      <t xml:space="preserve"> (y compris programme 192 Recherche et enseignement supérieur en matière économique et industrielle : 1,963 M€, PLF 2024)</t>
    </r>
  </si>
  <si>
    <t>(j) (h) L'ENSMIS, école nationale supérieure des mêtiers de l'image et du son,S ne perçoit pas de subvention pour charges de service public. Ses subventions de fonctionnement et d’investissement sont versées par le Centre national du cinéma et de l’image animée (CNC).</t>
  </si>
  <si>
    <t>(i) (g) y compris crédit du programme 192 Recherche et enseignement supérieur en matière économique et industrielle : 1,963 M€, PLF 2024</t>
  </si>
  <si>
    <t>(g) (j) La Cinémathèque française ne perçoit pas de subvention pour charges de service public ni de dotation en fonds propres versées directement par l’État. Ses subventions de fonctionnement et d’investissement sont versées par le Centre national du cinéma et de l’image animée (CNC).</t>
  </si>
  <si>
    <t>(f) (i) Le CNC est à la fois l’administration centrale de l’État en charge de la politique du cinéma, et un établissement public placé sous la tutelle des ministres chargés de la culture et du budget.
Le CNC attribue des aides exclusivement financées par des taxes affectées.</t>
  </si>
  <si>
    <t>(h) (f) Les écoles nationales supérieures d’art en région regroupent sept établissements d’enseignement supérieur dans le champ des arts visuels : l’École nationale supérieure de la Photographie d’Arles, les Écoles nationales supérieures d’art de Bourges, de Dijon, de Limoges-Aubusson, de Paris-Cergy, l’École nationale supérieure d’art et de design de Nancy et la Villa Arson à Nice.</t>
  </si>
  <si>
    <t>(d) En 2022, l’Etat contribue au financement de l’EPIC du Mont-Saint-Michel à hauteur de 3,175 M€ dont 1,5 M€ provenant du ministère de la Transition écologique et solidaire et 1,675 M€ provenant du ministère de la Culture via une subvention versée directement par le Centre des monuments nationaux (CMN) à l’établissement. Le financement de l’établissement est complété par une contribution des collectivités territoriales fixée à hauteur de 0,49 M€ au total.
En 2021, la contribution de l’Etat a été arrêtée de la façon suivante : 1,5 M€ du ministère de la Transition écologique et solidaire au titre de l’exploitation du barrage et des aménagements hydrauliques et 2,475 M€ au titre du ministère de la Culture (dont 1,675 M€ via le CMN et 0,8 M€ versés directement à titre exceptionnel afin de couvrir des travaux de gros entretien, non inscrit en LFI). Le financement de l’établissement est complété par une contribution des collectivités territoriales pour un montant de 0,3 M€ au titre de 2021.</t>
  </si>
  <si>
    <t>ETPT*** (PLF 2024)</t>
  </si>
  <si>
    <r>
      <t xml:space="preserve">CNC - Centre national du cinéma et de l'image animée </t>
    </r>
    <r>
      <rPr>
        <vertAlign val="superscript"/>
        <sz val="8"/>
        <rFont val="Arial"/>
        <family val="2"/>
      </rPr>
      <t>(f)</t>
    </r>
  </si>
  <si>
    <r>
      <t xml:space="preserve">Cinémathèque française (association) </t>
    </r>
    <r>
      <rPr>
        <vertAlign val="superscript"/>
        <sz val="8"/>
        <rFont val="Arial"/>
        <family val="2"/>
      </rPr>
      <t>(g)</t>
    </r>
  </si>
  <si>
    <r>
      <t>Ecoles nationales supérieures d'art en région (7 établissements)</t>
    </r>
    <r>
      <rPr>
        <vertAlign val="superscript"/>
        <sz val="8"/>
        <rFont val="Arial"/>
        <family val="2"/>
      </rPr>
      <t xml:space="preserve"> (h)</t>
    </r>
  </si>
  <si>
    <r>
      <t xml:space="preserve">ENSCI - Ecole nationale supérieure de création industrielle </t>
    </r>
    <r>
      <rPr>
        <vertAlign val="superscript"/>
        <sz val="8"/>
        <rFont val="Arial"/>
        <family val="2"/>
      </rPr>
      <t>(i)</t>
    </r>
  </si>
  <si>
    <r>
      <t xml:space="preserve">ENSMIS - Ecole naionale supérieure des métiers de l'image et du son (Fémis) </t>
    </r>
    <r>
      <rPr>
        <vertAlign val="superscript"/>
        <sz val="8"/>
        <rFont val="Arial"/>
        <family val="2"/>
      </rPr>
      <t>(j)</t>
    </r>
  </si>
  <si>
    <r>
      <t xml:space="preserve">OPPIC - Opérateur du patrimoine et des projets immobiliers de la Culture </t>
    </r>
    <r>
      <rPr>
        <vertAlign val="superscript"/>
        <sz val="8"/>
        <rFont val="Arial"/>
        <family val="2"/>
      </rPr>
      <t>(k)</t>
    </r>
  </si>
  <si>
    <t>Crédits de paiement, en millions d'euros courants et %</t>
  </si>
  <si>
    <t>Millions d'euros courants</t>
  </si>
  <si>
    <t xml:space="preserve">    Taxe sur les services de télévision</t>
  </si>
  <si>
    <t xml:space="preserve">    Taxe sur les entrées en salles de cinéma (TSA)</t>
  </si>
  <si>
    <t xml:space="preserve">    Taxes sur l'édition vidéo (physique) et la vidéo à la demande (diffusion en ligne de contenus audiovisuels)*</t>
  </si>
  <si>
    <t xml:space="preserve">    Cotisation des entreprises cinématographiques</t>
  </si>
  <si>
    <t xml:space="preserve">    Taxe et prélèvements spéciaux au titre des films pornographiques ou d'incitation à la violence</t>
  </si>
  <si>
    <t xml:space="preserve">    Taxe sur les appareils de reproduction ou d'impression **</t>
  </si>
  <si>
    <t xml:space="preserve">    Taxe sur l'édition des ouvrages de librairie **</t>
  </si>
  <si>
    <t xml:space="preserve">    Taxes sur les spectacles de variétés ***</t>
  </si>
  <si>
    <t xml:space="preserve">    Taxe sur les spectacles au profit de l'ASTP (association pour le soutien du théâtre privé)</t>
  </si>
  <si>
    <t xml:space="preserve">  Centre national du cinéma et de l’image animée (CNC)</t>
  </si>
  <si>
    <t xml:space="preserve">  Centre national du livre (CNL) **</t>
  </si>
  <si>
    <t xml:space="preserve">  Centre national de la chanson, des variétés et du jazz (CNV) ***</t>
  </si>
  <si>
    <t xml:space="preserve">  Centre national de la musique (CNM) ***</t>
  </si>
  <si>
    <t xml:space="preserve">  Association pour le soutien du théâtre privé (ASTP)</t>
  </si>
  <si>
    <t xml:space="preserve">  Bénéficiaires :</t>
  </si>
  <si>
    <t>Tableau 3 : Crédits du budget général des autres ministères et budgets annexes affectés à la culture et à la communication, 2019 - 2024</t>
  </si>
  <si>
    <t>Tableau 5 : Dépenses fiscales en matière de culture et de communication, 2019 - 2024</t>
  </si>
  <si>
    <t>Tableau 6 : Redevances et taxes fiscales affectées au financement de la culture et de la communication, 2019 - 2024</t>
  </si>
  <si>
    <t>Graphique 3 : Recettes publicitaires nettes des médias, 2013 - 2023</t>
  </si>
  <si>
    <t>Tableau 1 : Budget du ministère de la Culture, 2019 - 2024 (crédits exécutés et lois de finances initiales)</t>
  </si>
  <si>
    <t>Tableau 1 : Budget du ministère de la Culture, 2019 - 2024</t>
  </si>
  <si>
    <t>année</t>
  </si>
  <si>
    <t>Budget du ministère de la Culture (crédits exécutés jusqu'en 2023, LFI 2024)</t>
  </si>
  <si>
    <t>Départements**</t>
  </si>
  <si>
    <t xml:space="preserve">** Les dépenses de fonctionnement consolidées des départements ont été redressées pour les dépenses de personnel  </t>
  </si>
  <si>
    <t>Millions d’euros constants 2022 et millions d’euros courants pour 2023 et 2024</t>
  </si>
  <si>
    <t>Graphique 2 – Evolution des dépenses culturelles publiques*, de 2014 à 2022 (et 2023, 2024 pour l'Etat)</t>
  </si>
  <si>
    <r>
      <rPr>
        <u/>
        <sz val="8"/>
        <rFont val="Arial"/>
        <family val="2"/>
      </rPr>
      <t>Sources</t>
    </r>
    <r>
      <rPr>
        <sz val="8"/>
        <rFont val="Arial"/>
        <family val="2"/>
      </rPr>
      <t xml:space="preserve"> : ministère de l'Economie, Direction générale des finances publiques ; traitements DEPS, ministère de la Culture, 2024</t>
    </r>
  </si>
  <si>
    <t>Evolution annuelle du budget du ministère de la Culture (total) en valeur</t>
  </si>
  <si>
    <t>Evolution annuelle du budget du ministère de la Culture (total) en volume</t>
  </si>
  <si>
    <t>Evolution annuelle du budget général de l'Etat (brut, hors fonds de concours) en valeur</t>
  </si>
  <si>
    <t>Evolution annuelle du budget général de l'Etat (brut, hors fonds de concours) en volume</t>
  </si>
  <si>
    <t>Part dans le budget total du ministère de la Culture</t>
  </si>
  <si>
    <t>LFI/LFI</t>
  </si>
  <si>
    <t>Tableau 2 : Financement des établissements publics culturels ("opérateurs") :</t>
  </si>
  <si>
    <t>*** Equivalents temps pleins travaillés ; à titre indicatif les effectifs des emplois rémunérés directement sur le budget du ou des ministères de tutelle sont indiqués dans la colonne "autres"</t>
  </si>
  <si>
    <t>Graphique 1 : Dépenses culturelles consolidées des collectivités territoriales en 2022</t>
  </si>
  <si>
    <t>Graphique 2 : Evolution des dépenses publiques en matière culturelle, 2014 - 2024</t>
  </si>
  <si>
    <t>Tableau 4 : Répartition sectorielle des dépenses culturelles des collectivités territoriales en 2022</t>
  </si>
  <si>
    <t>Villes de 3 500 habitants et plus</t>
  </si>
  <si>
    <t>EPCI comportant au moins une ville de 3 500 habitants ou plus</t>
  </si>
  <si>
    <t>Crédits du budget général des autres ministères et budgets annexes 
(crédits exécutés jusqu'en 2022, LFI pour 2023 et PLF pour 2024)</t>
  </si>
  <si>
    <t>Source : ministère de l'Economie et des finances, 2024</t>
  </si>
  <si>
    <t>Source : ministère de l'Economie et des finances, 2023</t>
  </si>
  <si>
    <t>Bloc local*</t>
  </si>
  <si>
    <t>Tableau 3 : Crédits du budget général des autres ministères et budgets annexes affectés à la culture et à la communication, 2019-2024</t>
  </si>
  <si>
    <t>en valeur</t>
  </si>
  <si>
    <t>en volume</t>
  </si>
  <si>
    <t>et nombre d'équivalents temps pleins travaillés</t>
  </si>
  <si>
    <t>subventions pour charge de service public et pour charges d'investissement, et dotations en fonds propres inscrites dans la loi de finances intiale pour 2020 à 2023 et le projet de loi de finances 2024*</t>
  </si>
  <si>
    <t>Tableau 2 : Crédits affectés aux établissements publics culturels sous tutelle du ministère de la Culture et nombre d'équivalents temps pleins travaillés (2020 - 2024)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</si>
</sst>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_ ;[Red]\-0\ "/>
    <numFmt numFmtId="168" formatCode="\ * #,##0&quot;    &quot;;\-* #,##0&quot;    &quot;;\ * \-#&quot;    &quot;;@\ "/>
  </numFmts>
  <fonts count="65" x14ac:knownFonts="1">
    <font>
      <sz val="10"/>
      <name val="Arial"/>
      <family val="2"/>
    </font>
    <font>
      <sz val="11"/>
      <color theme="1"/>
      <name val="Calibri"/>
      <family val="2"/>
      <scheme val="minor"/>
    </font>
    <font>
      <b/>
      <sz val="8"/>
      <name val="Arial"/>
      <family val="2"/>
    </font>
    <font>
      <i/>
      <sz val="8"/>
      <name val="Arial"/>
      <family val="2"/>
    </font>
    <font>
      <sz val="8"/>
      <name val="Arial"/>
      <family val="2"/>
    </font>
    <font>
      <sz val="10"/>
      <name val="Arial"/>
      <family val="2"/>
    </font>
    <font>
      <sz val="10"/>
      <name val="Arial"/>
      <family val="2"/>
    </font>
    <font>
      <sz val="11"/>
      <color theme="1"/>
      <name val="Calibri"/>
      <family val="2"/>
      <scheme val="minor"/>
    </font>
    <font>
      <u/>
      <sz val="10"/>
      <color theme="10"/>
      <name val="Arial"/>
      <family val="2"/>
    </font>
    <font>
      <sz val="8"/>
      <color rgb="FF000000"/>
      <name val="Arial"/>
      <family val="2"/>
    </font>
    <font>
      <i/>
      <sz val="8"/>
      <color theme="1"/>
      <name val="Arial"/>
      <family val="2"/>
    </font>
    <font>
      <b/>
      <sz val="8"/>
      <color rgb="FF000000"/>
      <name val="Arial"/>
      <family val="2"/>
    </font>
    <font>
      <i/>
      <sz val="8"/>
      <color rgb="FF000000"/>
      <name val="Tahoma"/>
      <family val="2"/>
    </font>
    <font>
      <b/>
      <sz val="8"/>
      <color rgb="FF0000FF"/>
      <name val="Arial"/>
      <family val="2"/>
    </font>
    <font>
      <sz val="8"/>
      <color theme="1"/>
      <name val="Arial"/>
      <family val="2"/>
    </font>
    <font>
      <sz val="11"/>
      <color rgb="FFFF0000"/>
      <name val="Calibri"/>
      <family val="2"/>
      <scheme val="minor"/>
    </font>
    <font>
      <b/>
      <sz val="8"/>
      <color rgb="FF0070C0"/>
      <name val="Arial"/>
      <family val="2"/>
    </font>
    <font>
      <sz val="8"/>
      <color rgb="FF0070C0"/>
      <name val="Arial"/>
      <family val="2"/>
    </font>
    <font>
      <i/>
      <sz val="8"/>
      <color rgb="FF0070C0"/>
      <name val="Arial"/>
      <family val="2"/>
    </font>
    <font>
      <sz val="8"/>
      <color rgb="FF00B050"/>
      <name val="Arial"/>
      <family val="2"/>
    </font>
    <font>
      <b/>
      <sz val="11"/>
      <color theme="1"/>
      <name val="Calibri"/>
      <family val="2"/>
      <scheme val="minor"/>
    </font>
    <font>
      <sz val="10"/>
      <color rgb="FFFF0000"/>
      <name val="Arial"/>
      <family val="2"/>
    </font>
    <font>
      <b/>
      <sz val="8"/>
      <color theme="1"/>
      <name val="Arial"/>
      <family val="2"/>
    </font>
    <font>
      <sz val="8"/>
      <color rgb="FFFF0000"/>
      <name val="Arial"/>
      <family val="2"/>
    </font>
    <font>
      <b/>
      <sz val="8"/>
      <color rgb="FF00B050"/>
      <name val="Arial"/>
      <family val="2"/>
    </font>
    <font>
      <sz val="8"/>
      <color theme="2" tint="-9.9978637043366805E-2"/>
      <name val="Arial"/>
      <family val="2"/>
    </font>
    <font>
      <b/>
      <sz val="8"/>
      <color rgb="FFFF0000"/>
      <name val="Arial"/>
      <family val="2"/>
    </font>
    <font>
      <i/>
      <sz val="8"/>
      <color theme="2" tint="-0.499984740745262"/>
      <name val="Arial"/>
      <family val="2"/>
    </font>
    <font>
      <sz val="9"/>
      <color indexed="81"/>
      <name val="Tahoma"/>
      <family val="2"/>
    </font>
    <font>
      <b/>
      <sz val="9"/>
      <color indexed="81"/>
      <name val="Tahoma"/>
      <family val="2"/>
    </font>
    <font>
      <u/>
      <sz val="8"/>
      <color theme="10"/>
      <name val="Arial"/>
      <family val="2"/>
    </font>
    <font>
      <i/>
      <sz val="8"/>
      <color rgb="FFFF0000"/>
      <name val="Arial"/>
      <family val="2"/>
    </font>
    <font>
      <b/>
      <i/>
      <sz val="8"/>
      <name val="Arial"/>
      <family val="2"/>
    </font>
    <font>
      <b/>
      <sz val="8"/>
      <color theme="8"/>
      <name val="Arial"/>
      <family val="2"/>
    </font>
    <font>
      <sz val="8"/>
      <color theme="8"/>
      <name val="Arial"/>
      <family val="2"/>
    </font>
    <font>
      <b/>
      <sz val="11"/>
      <name val="Calibri"/>
      <family val="2"/>
      <scheme val="minor"/>
    </font>
    <font>
      <i/>
      <sz val="8"/>
      <name val="Tahoma"/>
      <family val="2"/>
    </font>
    <font>
      <b/>
      <sz val="8"/>
      <color theme="9"/>
      <name val="Arial"/>
      <family val="2"/>
    </font>
    <font>
      <sz val="8"/>
      <color theme="9"/>
      <name val="Arial"/>
      <family val="2"/>
    </font>
    <font>
      <sz val="11"/>
      <name val="Calibri"/>
      <family val="2"/>
      <scheme val="minor"/>
    </font>
    <font>
      <b/>
      <sz val="10"/>
      <name val="Arial"/>
      <family val="2"/>
    </font>
    <font>
      <i/>
      <sz val="10"/>
      <name val="Arial"/>
      <family val="2"/>
    </font>
    <font>
      <b/>
      <sz val="18"/>
      <name val="Arial"/>
      <family val="2"/>
    </font>
    <font>
      <b/>
      <sz val="10"/>
      <color rgb="FFFF0000"/>
      <name val="Arial"/>
      <family val="2"/>
    </font>
    <font>
      <b/>
      <sz val="10"/>
      <color rgb="FF7030A0"/>
      <name val="Arial"/>
      <family val="2"/>
    </font>
    <font>
      <vertAlign val="superscript"/>
      <sz val="8"/>
      <name val="Arial"/>
      <family val="2"/>
    </font>
    <font>
      <sz val="10"/>
      <color rgb="FF0070C0"/>
      <name val="Arial"/>
      <family val="2"/>
    </font>
    <font>
      <sz val="10"/>
      <color theme="5" tint="-0.249977111117893"/>
      <name val="Arial"/>
      <family val="2"/>
    </font>
    <font>
      <i/>
      <sz val="8"/>
      <color theme="9"/>
      <name val="Arial"/>
      <family val="2"/>
    </font>
    <font>
      <i/>
      <sz val="8"/>
      <color rgb="FF0070C0"/>
      <name val="Tahoma"/>
      <family val="2"/>
    </font>
    <font>
      <b/>
      <i/>
      <sz val="8"/>
      <color rgb="FFFF0000"/>
      <name val="Arial"/>
      <family val="2"/>
    </font>
    <font>
      <i/>
      <vertAlign val="superscript"/>
      <sz val="8"/>
      <name val="Arial"/>
      <family val="2"/>
    </font>
    <font>
      <b/>
      <vertAlign val="superscript"/>
      <sz val="8"/>
      <name val="Arial"/>
      <family val="2"/>
    </font>
    <font>
      <b/>
      <sz val="8"/>
      <color theme="5" tint="-0.249977111117893"/>
      <name val="Arial"/>
      <family val="2"/>
    </font>
    <font>
      <sz val="8"/>
      <color theme="5" tint="-0.249977111117893"/>
      <name val="Arial"/>
      <family val="2"/>
    </font>
    <font>
      <i/>
      <sz val="8"/>
      <color theme="5" tint="-0.249977111117893"/>
      <name val="Arial"/>
      <family val="2"/>
    </font>
    <font>
      <b/>
      <i/>
      <sz val="8"/>
      <color theme="5" tint="-0.249977111117893"/>
      <name val="Arial"/>
      <family val="2"/>
    </font>
    <font>
      <sz val="8"/>
      <color theme="9" tint="-0.249977111117893"/>
      <name val="Arial"/>
      <family val="2"/>
    </font>
    <font>
      <i/>
      <sz val="8"/>
      <color theme="9" tint="-0.249977111117893"/>
      <name val="Arial"/>
      <family val="2"/>
    </font>
    <font>
      <b/>
      <sz val="8"/>
      <color theme="9" tint="-0.249977111117893"/>
      <name val="Arial"/>
      <family val="2"/>
    </font>
    <font>
      <sz val="11"/>
      <color indexed="8"/>
      <name val="Calibri"/>
      <family val="2"/>
      <charset val="1"/>
    </font>
    <font>
      <sz val="6"/>
      <name val="Arial"/>
      <family val="2"/>
    </font>
    <font>
      <i/>
      <sz val="8"/>
      <color theme="8"/>
      <name val="Arial"/>
      <family val="2"/>
    </font>
    <font>
      <u/>
      <sz val="8"/>
      <name val="Arial"/>
      <family val="2"/>
    </font>
    <font>
      <b/>
      <sz val="8"/>
      <color theme="4"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right/>
      <top/>
      <bottom style="dotted">
        <color auto="1"/>
      </bottom>
      <diagonal/>
    </border>
    <border>
      <left/>
      <right style="thin">
        <color indexed="64"/>
      </right>
      <top/>
      <bottom style="dotted">
        <color auto="1"/>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8" fillId="0" borderId="0" applyNumberFormat="0" applyFill="0" applyBorder="0" applyAlignment="0" applyProtection="0"/>
    <xf numFmtId="0" fontId="7" fillId="0" borderId="0"/>
    <xf numFmtId="0" fontId="7" fillId="0" borderId="0"/>
    <xf numFmtId="0" fontId="7" fillId="0" borderId="0"/>
    <xf numFmtId="0" fontId="5" fillId="0" borderId="0"/>
    <xf numFmtId="9" fontId="5" fillId="0" borderId="0" applyBorder="0" applyAlignment="0" applyProtection="0"/>
    <xf numFmtId="9" fontId="6" fillId="0" borderId="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1" fillId="0" borderId="0"/>
    <xf numFmtId="9" fontId="5" fillId="0" borderId="0" applyBorder="0" applyAlignment="0" applyProtection="0"/>
    <xf numFmtId="9" fontId="1" fillId="0" borderId="0" applyFont="0" applyFill="0" applyBorder="0" applyAlignment="0" applyProtection="0"/>
    <xf numFmtId="0" fontId="60" fillId="0" borderId="0"/>
  </cellStyleXfs>
  <cellXfs count="739">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Border="1"/>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0" xfId="10" applyFont="1"/>
    <xf numFmtId="164" fontId="4" fillId="0" borderId="0" xfId="10" applyNumberFormat="1" applyFont="1"/>
    <xf numFmtId="0" fontId="4" fillId="0" borderId="0" xfId="10" applyFont="1" applyBorder="1"/>
    <xf numFmtId="164" fontId="4" fillId="0" borderId="0" xfId="10" applyNumberFormat="1" applyFont="1" applyBorder="1"/>
    <xf numFmtId="0" fontId="4" fillId="0" borderId="2" xfId="0" applyFont="1" applyBorder="1"/>
    <xf numFmtId="0" fontId="11" fillId="0" borderId="3" xfId="0" applyFont="1" applyBorder="1" applyAlignment="1">
      <alignment horizontal="center"/>
    </xf>
    <xf numFmtId="0" fontId="4" fillId="0" borderId="4" xfId="0" applyFont="1" applyBorder="1"/>
    <xf numFmtId="0" fontId="12" fillId="2" borderId="0" xfId="0" applyFont="1" applyFill="1" applyBorder="1" applyAlignment="1">
      <alignment horizontal="center"/>
    </xf>
    <xf numFmtId="0" fontId="9" fillId="0" borderId="0" xfId="0" applyFont="1" applyBorder="1" applyAlignment="1">
      <alignment horizontal="center"/>
    </xf>
    <xf numFmtId="0" fontId="4" fillId="0" borderId="0" xfId="0" applyFont="1" applyBorder="1" applyAlignment="1">
      <alignment horizontal="center"/>
    </xf>
    <xf numFmtId="0" fontId="2" fillId="0" borderId="5" xfId="0" applyFont="1" applyBorder="1"/>
    <xf numFmtId="3" fontId="11" fillId="0" borderId="1" xfId="0" applyNumberFormat="1" applyFont="1" applyBorder="1" applyAlignment="1">
      <alignment horizontal="center"/>
    </xf>
    <xf numFmtId="0" fontId="2" fillId="0" borderId="0" xfId="10" applyFont="1" applyBorder="1"/>
    <xf numFmtId="165" fontId="4" fillId="0" borderId="0" xfId="10" applyNumberFormat="1" applyFont="1" applyBorder="1"/>
    <xf numFmtId="0" fontId="14" fillId="0" borderId="0" xfId="2" applyFont="1"/>
    <xf numFmtId="3" fontId="4" fillId="0" borderId="0" xfId="0" applyNumberFormat="1" applyFont="1"/>
    <xf numFmtId="0" fontId="3" fillId="0" borderId="0" xfId="0" applyFont="1"/>
    <xf numFmtId="0" fontId="0" fillId="0" borderId="0" xfId="0" applyFont="1" applyBorder="1" applyAlignment="1">
      <alignment vertical="center" wrapText="1"/>
    </xf>
    <xf numFmtId="0" fontId="15" fillId="0" borderId="0" xfId="0" applyFont="1" applyBorder="1" applyAlignment="1">
      <alignment vertical="center" wrapText="1"/>
    </xf>
    <xf numFmtId="164" fontId="9" fillId="0" borderId="0" xfId="0" applyNumberFormat="1" applyFont="1" applyBorder="1" applyAlignment="1">
      <alignment horizontal="center" vertical="center"/>
    </xf>
    <xf numFmtId="0" fontId="4" fillId="0" borderId="0" xfId="0" applyFont="1" applyFill="1"/>
    <xf numFmtId="165" fontId="4" fillId="0" borderId="0" xfId="0" applyNumberFormat="1" applyFont="1"/>
    <xf numFmtId="0" fontId="4" fillId="0" borderId="0" xfId="0" applyFont="1" applyAlignment="1">
      <alignment horizontal="left"/>
    </xf>
    <xf numFmtId="0" fontId="2" fillId="0" borderId="0" xfId="0" applyFont="1" applyAlignment="1">
      <alignment horizontal="center" vertical="center" wrapText="1"/>
    </xf>
    <xf numFmtId="0" fontId="16" fillId="0" borderId="0" xfId="0" applyFont="1"/>
    <xf numFmtId="0" fontId="17" fillId="0" borderId="0" xfId="0" applyFont="1"/>
    <xf numFmtId="0" fontId="19" fillId="0" borderId="0" xfId="0" applyFont="1"/>
    <xf numFmtId="0" fontId="20" fillId="0" borderId="0" xfId="0" applyFont="1"/>
    <xf numFmtId="0" fontId="0" fillId="0" borderId="0" xfId="0" applyAlignment="1">
      <alignment horizontal="center" wrapText="1"/>
    </xf>
    <xf numFmtId="0" fontId="4" fillId="0" borderId="6" xfId="0" applyFont="1" applyBorder="1"/>
    <xf numFmtId="0" fontId="2" fillId="0" borderId="0" xfId="10" applyFont="1" applyAlignment="1">
      <alignment vertical="center"/>
    </xf>
    <xf numFmtId="0" fontId="4" fillId="0" borderId="7" xfId="0" applyFont="1" applyBorder="1"/>
    <xf numFmtId="0" fontId="4" fillId="0" borderId="7" xfId="0" applyFont="1" applyBorder="1" applyAlignment="1">
      <alignment horizontal="center" vertical="center"/>
    </xf>
    <xf numFmtId="0" fontId="2" fillId="0" borderId="8" xfId="0" applyFont="1" applyBorder="1" applyAlignment="1">
      <alignment horizontal="left" vertical="center"/>
    </xf>
    <xf numFmtId="0" fontId="4" fillId="0" borderId="7" xfId="0" applyFont="1" applyBorder="1" applyAlignment="1">
      <alignment horizontal="left" vertical="center"/>
    </xf>
    <xf numFmtId="0" fontId="17" fillId="0" borderId="0" xfId="0" applyFont="1" applyBorder="1" applyAlignment="1">
      <alignment horizontal="center"/>
    </xf>
    <xf numFmtId="3" fontId="20" fillId="0" borderId="0" xfId="0" applyNumberFormat="1" applyFont="1"/>
    <xf numFmtId="0" fontId="2" fillId="0" borderId="0" xfId="0" applyFont="1" applyBorder="1" applyAlignment="1">
      <alignment horizontal="center" vertical="center"/>
    </xf>
    <xf numFmtId="0" fontId="17" fillId="0" borderId="0" xfId="0" applyFont="1" applyAlignment="1">
      <alignment horizontal="center"/>
    </xf>
    <xf numFmtId="3" fontId="2" fillId="0" borderId="6" xfId="0" applyNumberFormat="1" applyFont="1" applyFill="1" applyBorder="1" applyAlignment="1">
      <alignment horizontal="right" vertical="center"/>
    </xf>
    <xf numFmtId="3" fontId="4" fillId="0" borderId="0" xfId="0" applyNumberFormat="1" applyFont="1" applyFill="1" applyAlignment="1">
      <alignment horizontal="right" vertical="center"/>
    </xf>
    <xf numFmtId="3" fontId="2" fillId="0" borderId="0" xfId="0" applyNumberFormat="1" applyFont="1" applyAlignment="1">
      <alignment vertical="center"/>
    </xf>
    <xf numFmtId="3" fontId="4" fillId="0" borderId="0" xfId="10" applyNumberFormat="1" applyFont="1"/>
    <xf numFmtId="3" fontId="4" fillId="0" borderId="6" xfId="0" applyNumberFormat="1" applyFont="1" applyBorder="1"/>
    <xf numFmtId="0" fontId="17" fillId="0" borderId="0" xfId="0" applyFont="1" applyFill="1" applyBorder="1" applyAlignment="1">
      <alignment horizontal="center"/>
    </xf>
    <xf numFmtId="0" fontId="17" fillId="0" borderId="0" xfId="0" quotePrefix="1" applyFont="1" applyAlignment="1">
      <alignment horizontal="left" wrapText="1"/>
    </xf>
    <xf numFmtId="0" fontId="16" fillId="0" borderId="0" xfId="2" applyFont="1"/>
    <xf numFmtId="9" fontId="5" fillId="0" borderId="0" xfId="6"/>
    <xf numFmtId="166" fontId="4" fillId="0" borderId="0" xfId="6" applyNumberFormat="1" applyFont="1"/>
    <xf numFmtId="0" fontId="4" fillId="0" borderId="0" xfId="0" applyFont="1" applyFill="1" applyBorder="1" applyAlignment="1">
      <alignment horizontal="left" indent="1"/>
    </xf>
    <xf numFmtId="0" fontId="4" fillId="0" borderId="0" xfId="0" applyFont="1" applyAlignment="1">
      <alignment horizontal="right"/>
    </xf>
    <xf numFmtId="0" fontId="22" fillId="0" borderId="9" xfId="0" applyFont="1" applyBorder="1"/>
    <xf numFmtId="0" fontId="2" fillId="0" borderId="6" xfId="0" applyFont="1" applyBorder="1" applyAlignment="1">
      <alignment vertical="center"/>
    </xf>
    <xf numFmtId="0" fontId="4" fillId="0" borderId="0" xfId="0" applyFont="1" applyBorder="1" applyAlignment="1">
      <alignment horizontal="left" indent="1"/>
    </xf>
    <xf numFmtId="0" fontId="4" fillId="0" borderId="0" xfId="0" applyFont="1" applyFill="1" applyAlignment="1">
      <alignment horizontal="left" indent="1"/>
    </xf>
    <xf numFmtId="0" fontId="23" fillId="0" borderId="0" xfId="0" applyFont="1"/>
    <xf numFmtId="0" fontId="24" fillId="0" borderId="0" xfId="0" applyFont="1"/>
    <xf numFmtId="1" fontId="14" fillId="0" borderId="0" xfId="2" applyNumberFormat="1" applyFont="1"/>
    <xf numFmtId="1" fontId="4" fillId="0" borderId="0" xfId="0" applyNumberFormat="1" applyFont="1"/>
    <xf numFmtId="0" fontId="25" fillId="0" borderId="0" xfId="0" applyFont="1"/>
    <xf numFmtId="0" fontId="26" fillId="0" borderId="0" xfId="0" applyFont="1"/>
    <xf numFmtId="0" fontId="10" fillId="0" borderId="0" xfId="2" applyFont="1"/>
    <xf numFmtId="0" fontId="17" fillId="0" borderId="0" xfId="0" quotePrefix="1" applyFont="1" applyAlignment="1">
      <alignment horizontal="left" wrapText="1"/>
    </xf>
    <xf numFmtId="0" fontId="17" fillId="0" borderId="0" xfId="0" quotePrefix="1" applyFont="1" applyAlignment="1">
      <alignment horizontal="left" vertical="top"/>
    </xf>
    <xf numFmtId="0" fontId="4" fillId="0" borderId="0" xfId="0" applyFont="1" applyAlignment="1">
      <alignment horizontal="center"/>
    </xf>
    <xf numFmtId="0" fontId="4" fillId="0" borderId="0" xfId="0" applyFont="1" applyBorder="1" applyAlignment="1">
      <alignment vertical="center"/>
    </xf>
    <xf numFmtId="0" fontId="4" fillId="0" borderId="0" xfId="0" applyFont="1" applyAlignment="1">
      <alignment horizontal="left" indent="1"/>
    </xf>
    <xf numFmtId="0" fontId="2" fillId="0" borderId="0" xfId="0" applyFont="1" applyFill="1" applyAlignment="1">
      <alignment horizontal="center" vertical="center" wrapText="1"/>
    </xf>
    <xf numFmtId="0" fontId="30" fillId="0" borderId="0" xfId="1" applyFont="1"/>
    <xf numFmtId="164" fontId="26" fillId="0" borderId="0" xfId="0" applyNumberFormat="1" applyFont="1"/>
    <xf numFmtId="3" fontId="32" fillId="0" borderId="0" xfId="0" applyNumberFormat="1" applyFont="1"/>
    <xf numFmtId="3" fontId="2" fillId="0" borderId="6" xfId="0" applyNumberFormat="1" applyFont="1" applyBorder="1"/>
    <xf numFmtId="0" fontId="4" fillId="0" borderId="9" xfId="10" applyFont="1" applyBorder="1"/>
    <xf numFmtId="0" fontId="16" fillId="0" borderId="0" xfId="10" applyFont="1" applyBorder="1" applyAlignment="1">
      <alignment horizontal="left" vertical="center"/>
    </xf>
    <xf numFmtId="0" fontId="3" fillId="0" borderId="0" xfId="0" applyFont="1" applyBorder="1" applyAlignment="1">
      <alignment horizontal="right"/>
    </xf>
    <xf numFmtId="0" fontId="13" fillId="0" borderId="0" xfId="10" applyFont="1" applyBorder="1" applyAlignment="1">
      <alignment horizontal="left" vertical="center" wrapText="1"/>
    </xf>
    <xf numFmtId="0" fontId="3" fillId="0" borderId="0" xfId="10" applyFont="1" applyBorder="1"/>
    <xf numFmtId="0" fontId="2" fillId="0" borderId="0" xfId="10" applyFont="1" applyFill="1" applyBorder="1"/>
    <xf numFmtId="0" fontId="4" fillId="0" borderId="0" xfId="10" applyFont="1" applyFill="1" applyBorder="1"/>
    <xf numFmtId="0" fontId="4" fillId="0" borderId="0" xfId="0" quotePrefix="1" applyFont="1" applyBorder="1"/>
    <xf numFmtId="0" fontId="11" fillId="0" borderId="0" xfId="10" applyFont="1" applyBorder="1" applyAlignment="1">
      <alignment horizontal="left" vertical="center"/>
    </xf>
    <xf numFmtId="3" fontId="2" fillId="0" borderId="0" xfId="0" applyNumberFormat="1" applyFont="1"/>
    <xf numFmtId="10" fontId="27" fillId="0" borderId="0" xfId="0" applyNumberFormat="1" applyFont="1"/>
    <xf numFmtId="0" fontId="17" fillId="0" borderId="7" xfId="0" applyFont="1" applyBorder="1" applyAlignment="1">
      <alignment horizontal="right"/>
    </xf>
    <xf numFmtId="166" fontId="2" fillId="0" borderId="0" xfId="6" applyNumberFormat="1" applyFont="1"/>
    <xf numFmtId="0" fontId="2" fillId="0" borderId="7" xfId="0" applyFont="1" applyBorder="1"/>
    <xf numFmtId="0" fontId="3" fillId="0" borderId="0" xfId="0" applyFont="1" applyBorder="1" applyAlignment="1">
      <alignment horizontal="left" vertical="center"/>
    </xf>
    <xf numFmtId="3" fontId="0" fillId="0" borderId="0" xfId="0" applyNumberFormat="1"/>
    <xf numFmtId="3" fontId="0" fillId="0" borderId="0" xfId="0" applyNumberFormat="1" applyAlignment="1">
      <alignment horizontal="center"/>
    </xf>
    <xf numFmtId="0" fontId="4" fillId="0" borderId="9" xfId="0" applyFont="1" applyBorder="1" applyAlignment="1">
      <alignment horizontal="center"/>
    </xf>
    <xf numFmtId="0" fontId="0" fillId="0" borderId="0" xfId="0" applyFont="1"/>
    <xf numFmtId="0" fontId="4" fillId="0" borderId="0" xfId="0" quotePrefix="1" applyFont="1"/>
    <xf numFmtId="0" fontId="9" fillId="0" borderId="4" xfId="0" applyFont="1" applyBorder="1"/>
    <xf numFmtId="164" fontId="4" fillId="0" borderId="1" xfId="0" applyNumberFormat="1" applyFont="1" applyBorder="1" applyAlignment="1">
      <alignment horizontal="center" vertical="center"/>
    </xf>
    <xf numFmtId="0" fontId="36" fillId="2" borderId="0" xfId="0" applyFont="1" applyFill="1" applyBorder="1" applyAlignment="1">
      <alignment horizontal="center"/>
    </xf>
    <xf numFmtId="0" fontId="4" fillId="0" borderId="0" xfId="0" applyFont="1" applyFill="1" applyBorder="1" applyAlignment="1">
      <alignment horizontal="center"/>
    </xf>
    <xf numFmtId="3" fontId="2" fillId="0" borderId="1" xfId="0" applyNumberFormat="1" applyFont="1" applyBorder="1" applyAlignment="1">
      <alignment horizontal="center"/>
    </xf>
    <xf numFmtId="0" fontId="9" fillId="0" borderId="1" xfId="0" applyFont="1" applyBorder="1" applyAlignment="1">
      <alignment horizontal="center"/>
    </xf>
    <xf numFmtId="0" fontId="4" fillId="0" borderId="3" xfId="0" applyFont="1" applyBorder="1"/>
    <xf numFmtId="0" fontId="2" fillId="4" borderId="0" xfId="10" applyFont="1" applyFill="1" applyBorder="1"/>
    <xf numFmtId="0" fontId="3" fillId="4" borderId="0" xfId="10" applyFont="1" applyFill="1" applyBorder="1"/>
    <xf numFmtId="0" fontId="4" fillId="4" borderId="0" xfId="10" applyFont="1" applyFill="1" applyBorder="1"/>
    <xf numFmtId="0" fontId="34" fillId="0" borderId="0" xfId="0" applyFont="1" applyBorder="1" applyAlignment="1">
      <alignment horizontal="center"/>
    </xf>
    <xf numFmtId="0" fontId="2" fillId="0" borderId="0" xfId="0" applyFont="1" applyBorder="1"/>
    <xf numFmtId="3" fontId="4" fillId="0" borderId="0" xfId="0" applyNumberFormat="1" applyFont="1" applyBorder="1"/>
    <xf numFmtId="3" fontId="2" fillId="0" borderId="6" xfId="0" applyNumberFormat="1" applyFont="1" applyFill="1" applyBorder="1" applyAlignment="1">
      <alignment horizontal="right"/>
    </xf>
    <xf numFmtId="164" fontId="4" fillId="0" borderId="0" xfId="0" applyNumberFormat="1" applyFont="1"/>
    <xf numFmtId="0" fontId="23" fillId="0" borderId="0" xfId="0" applyFont="1" applyAlignment="1">
      <alignment horizontal="center"/>
    </xf>
    <xf numFmtId="1" fontId="4" fillId="0" borderId="0" xfId="0" applyNumberFormat="1" applyFont="1" applyBorder="1"/>
    <xf numFmtId="3" fontId="4" fillId="0" borderId="9" xfId="0" applyNumberFormat="1" applyFont="1" applyBorder="1"/>
    <xf numFmtId="166" fontId="3" fillId="0" borderId="0" xfId="0" applyNumberFormat="1" applyFont="1"/>
    <xf numFmtId="1" fontId="4" fillId="0" borderId="7" xfId="0" applyNumberFormat="1" applyFont="1" applyBorder="1"/>
    <xf numFmtId="0" fontId="2" fillId="0" borderId="6" xfId="0" applyFont="1" applyBorder="1"/>
    <xf numFmtId="9" fontId="34" fillId="0" borderId="0" xfId="0" applyNumberFormat="1" applyFont="1" applyFill="1" applyBorder="1" applyAlignment="1">
      <alignment horizontal="center"/>
    </xf>
    <xf numFmtId="3" fontId="16" fillId="0" borderId="0" xfId="0" applyNumberFormat="1" applyFont="1" applyBorder="1" applyAlignment="1">
      <alignment horizontal="center"/>
    </xf>
    <xf numFmtId="0" fontId="4" fillId="0" borderId="1" xfId="0" applyFont="1" applyBorder="1" applyAlignment="1">
      <alignment horizontal="center"/>
    </xf>
    <xf numFmtId="1" fontId="17" fillId="0" borderId="0" xfId="0" applyNumberFormat="1" applyFont="1" applyBorder="1" applyAlignment="1">
      <alignment horizontal="center"/>
    </xf>
    <xf numFmtId="1" fontId="34" fillId="0" borderId="0" xfId="0" applyNumberFormat="1" applyFont="1" applyBorder="1" applyAlignment="1">
      <alignment horizontal="center"/>
    </xf>
    <xf numFmtId="0" fontId="2" fillId="0" borderId="3" xfId="0" applyFont="1" applyBorder="1" applyAlignment="1">
      <alignment horizontal="center" vertical="center"/>
    </xf>
    <xf numFmtId="3" fontId="3" fillId="0" borderId="0" xfId="0" applyNumberFormat="1" applyFont="1"/>
    <xf numFmtId="3" fontId="2" fillId="4" borderId="0" xfId="0" applyNumberFormat="1" applyFont="1" applyFill="1" applyAlignment="1">
      <alignment horizontal="right"/>
    </xf>
    <xf numFmtId="3" fontId="3" fillId="4" borderId="0" xfId="0" applyNumberFormat="1" applyFont="1" applyFill="1" applyAlignment="1">
      <alignment horizontal="right"/>
    </xf>
    <xf numFmtId="3" fontId="3" fillId="0" borderId="9" xfId="10" applyNumberFormat="1" applyFont="1" applyBorder="1"/>
    <xf numFmtId="1" fontId="15" fillId="0" borderId="0" xfId="0" applyNumberFormat="1" applyFont="1"/>
    <xf numFmtId="1" fontId="0" fillId="0" borderId="0" xfId="0" applyNumberFormat="1"/>
    <xf numFmtId="0" fontId="4" fillId="0" borderId="0" xfId="0" quotePrefix="1" applyFont="1" applyFill="1"/>
    <xf numFmtId="1" fontId="39" fillId="0" borderId="0" xfId="0" applyNumberFormat="1" applyFont="1" applyFill="1"/>
    <xf numFmtId="1" fontId="0" fillId="0" borderId="0" xfId="0" applyNumberFormat="1" applyFont="1" applyFill="1"/>
    <xf numFmtId="1" fontId="4" fillId="0" borderId="0" xfId="0" applyNumberFormat="1" applyFont="1" applyFill="1"/>
    <xf numFmtId="0" fontId="4" fillId="0" borderId="9" xfId="0" applyFont="1" applyBorder="1" applyAlignment="1">
      <alignment horizontal="right"/>
    </xf>
    <xf numFmtId="0" fontId="2" fillId="0" borderId="0" xfId="0" applyFont="1" applyFill="1" applyBorder="1" applyAlignment="1">
      <alignment horizontal="left" indent="1"/>
    </xf>
    <xf numFmtId="0" fontId="2" fillId="0" borderId="7" xfId="0" applyFont="1" applyBorder="1" applyAlignment="1">
      <alignment horizontal="center" vertical="center"/>
    </xf>
    <xf numFmtId="0" fontId="2" fillId="0" borderId="17" xfId="0" applyFont="1" applyBorder="1" applyAlignment="1">
      <alignment horizontal="center" vertical="center" wrapText="1"/>
    </xf>
    <xf numFmtId="3" fontId="2" fillId="0" borderId="7" xfId="0" applyNumberFormat="1" applyFont="1" applyBorder="1" applyAlignment="1">
      <alignment vertical="center"/>
    </xf>
    <xf numFmtId="1" fontId="4" fillId="0" borderId="17" xfId="0" applyNumberFormat="1" applyFont="1" applyBorder="1"/>
    <xf numFmtId="3" fontId="2" fillId="0" borderId="7" xfId="0" applyNumberFormat="1" applyFont="1" applyBorder="1"/>
    <xf numFmtId="166" fontId="3" fillId="0" borderId="7" xfId="0" applyNumberFormat="1" applyFont="1" applyFill="1" applyBorder="1"/>
    <xf numFmtId="0" fontId="34" fillId="0" borderId="0" xfId="0" applyFont="1" applyBorder="1" applyAlignment="1">
      <alignment horizontal="left" indent="1"/>
    </xf>
    <xf numFmtId="0" fontId="23" fillId="0" borderId="0" xfId="0" applyFont="1" applyAlignment="1">
      <alignment horizontal="right"/>
    </xf>
    <xf numFmtId="0" fontId="38" fillId="0" borderId="0" xfId="0" applyFont="1" applyBorder="1"/>
    <xf numFmtId="1" fontId="2" fillId="0" borderId="0" xfId="0" applyNumberFormat="1" applyFont="1" applyBorder="1"/>
    <xf numFmtId="0" fontId="37" fillId="0" borderId="0" xfId="0" applyFont="1" applyBorder="1"/>
    <xf numFmtId="0" fontId="38" fillId="0" borderId="0" xfId="0" applyFont="1" applyBorder="1" applyAlignment="1">
      <alignment horizontal="right"/>
    </xf>
    <xf numFmtId="0" fontId="4" fillId="0" borderId="0" xfId="0" quotePrefix="1" applyFont="1" applyBorder="1" applyAlignment="1">
      <alignment wrapText="1"/>
    </xf>
    <xf numFmtId="0" fontId="25" fillId="0" borderId="7" xfId="0" applyFont="1" applyBorder="1"/>
    <xf numFmtId="0" fontId="3" fillId="0" borderId="7" xfId="0" applyFont="1" applyBorder="1"/>
    <xf numFmtId="166" fontId="2" fillId="0" borderId="7" xfId="6" applyNumberFormat="1" applyFont="1" applyBorder="1"/>
    <xf numFmtId="9" fontId="4" fillId="0" borderId="0" xfId="9" applyFont="1" applyFill="1" applyBorder="1" applyAlignment="1">
      <alignment horizontal="center"/>
    </xf>
    <xf numFmtId="1" fontId="4" fillId="0" borderId="0" xfId="9" quotePrefix="1" applyNumberFormat="1" applyFont="1" applyFill="1" applyBorder="1" applyAlignment="1">
      <alignment horizontal="center"/>
    </xf>
    <xf numFmtId="1" fontId="4" fillId="0" borderId="0" xfId="9" applyNumberFormat="1" applyFont="1" applyFill="1" applyBorder="1" applyAlignment="1">
      <alignment horizontal="center"/>
    </xf>
    <xf numFmtId="0" fontId="3" fillId="0" borderId="12" xfId="0" applyFont="1" applyFill="1" applyBorder="1" applyAlignment="1">
      <alignment vertical="center"/>
    </xf>
    <xf numFmtId="0" fontId="33" fillId="0" borderId="0" xfId="0" applyFont="1"/>
    <xf numFmtId="0" fontId="4" fillId="0" borderId="0" xfId="0" quotePrefix="1" applyFont="1" applyAlignment="1">
      <alignment horizontal="left" wrapText="1"/>
    </xf>
    <xf numFmtId="0" fontId="4" fillId="0" borderId="0" xfId="0" applyFont="1" applyFill="1" applyAlignment="1">
      <alignment horizontal="center"/>
    </xf>
    <xf numFmtId="3" fontId="2" fillId="0" borderId="18" xfId="0" applyNumberFormat="1" applyFont="1" applyBorder="1" applyAlignment="1">
      <alignment horizontal="center"/>
    </xf>
    <xf numFmtId="3" fontId="35" fillId="0" borderId="0" xfId="0" applyNumberFormat="1" applyFont="1"/>
    <xf numFmtId="0" fontId="16" fillId="0" borderId="3" xfId="0" applyFont="1" applyBorder="1" applyAlignment="1">
      <alignment vertical="center"/>
    </xf>
    <xf numFmtId="164" fontId="23" fillId="0" borderId="0" xfId="0" applyNumberFormat="1" applyFont="1" applyBorder="1" applyAlignment="1">
      <alignment vertical="center"/>
    </xf>
    <xf numFmtId="0" fontId="31" fillId="0" borderId="0" xfId="0" applyFont="1" applyBorder="1" applyAlignment="1">
      <alignment horizontal="left"/>
    </xf>
    <xf numFmtId="1" fontId="4" fillId="0" borderId="0" xfId="0" applyNumberFormat="1" applyFont="1" applyBorder="1" applyAlignment="1">
      <alignment horizontal="center"/>
    </xf>
    <xf numFmtId="1" fontId="4" fillId="0" borderId="1" xfId="0" applyNumberFormat="1" applyFont="1" applyBorder="1" applyAlignment="1">
      <alignment horizontal="center"/>
    </xf>
    <xf numFmtId="1" fontId="16" fillId="0" borderId="1" xfId="0" applyNumberFormat="1" applyFont="1" applyBorder="1" applyAlignment="1">
      <alignment horizontal="center"/>
    </xf>
    <xf numFmtId="0" fontId="4" fillId="0" borderId="18" xfId="0" applyFont="1" applyBorder="1"/>
    <xf numFmtId="3" fontId="2" fillId="0" borderId="7" xfId="0" applyNumberFormat="1" applyFont="1" applyBorder="1" applyAlignment="1"/>
    <xf numFmtId="0" fontId="4" fillId="0" borderId="7" xfId="0" applyFont="1" applyBorder="1" applyAlignment="1">
      <alignment horizontal="center"/>
    </xf>
    <xf numFmtId="1" fontId="4" fillId="0" borderId="7" xfId="0" applyNumberFormat="1" applyFont="1" applyFill="1" applyBorder="1"/>
    <xf numFmtId="1" fontId="4" fillId="0" borderId="17" xfId="0" applyNumberFormat="1" applyFont="1" applyFill="1" applyBorder="1"/>
    <xf numFmtId="166" fontId="4" fillId="0" borderId="7" xfId="0" applyNumberFormat="1" applyFont="1" applyFill="1" applyBorder="1"/>
    <xf numFmtId="166" fontId="5" fillId="0" borderId="7" xfId="6" applyNumberFormat="1" applyBorder="1"/>
    <xf numFmtId="0" fontId="2" fillId="0" borderId="7" xfId="0" applyFont="1" applyBorder="1" applyAlignment="1">
      <alignment horizontal="center"/>
    </xf>
    <xf numFmtId="0" fontId="2" fillId="0" borderId="13" xfId="0" applyFont="1" applyBorder="1" applyAlignment="1">
      <alignment horizontal="center" vertical="center" wrapText="1"/>
    </xf>
    <xf numFmtId="3" fontId="4" fillId="0" borderId="7" xfId="0" applyNumberFormat="1" applyFont="1" applyBorder="1"/>
    <xf numFmtId="164" fontId="4" fillId="0" borderId="0" xfId="0" applyNumberFormat="1" applyFont="1" applyBorder="1" applyAlignment="1">
      <alignment horizontal="center" vertical="center"/>
    </xf>
    <xf numFmtId="0" fontId="3" fillId="0" borderId="0" xfId="0" applyFont="1" applyBorder="1" applyAlignment="1">
      <alignment horizontal="center"/>
    </xf>
    <xf numFmtId="9" fontId="5" fillId="0" borderId="0" xfId="6" applyBorder="1"/>
    <xf numFmtId="0" fontId="30" fillId="0" borderId="0" xfId="1" applyFont="1" applyAlignment="1">
      <alignment horizontal="right"/>
    </xf>
    <xf numFmtId="3" fontId="11" fillId="0" borderId="0" xfId="0" applyNumberFormat="1" applyFont="1" applyBorder="1" applyAlignment="1">
      <alignment horizontal="center"/>
    </xf>
    <xf numFmtId="3" fontId="2" fillId="0" borderId="0" xfId="0" applyNumberFormat="1" applyFont="1" applyBorder="1" applyAlignment="1">
      <alignment horizontal="center"/>
    </xf>
    <xf numFmtId="1" fontId="16" fillId="0" borderId="0" xfId="0" applyNumberFormat="1" applyFont="1" applyBorder="1" applyAlignment="1">
      <alignment horizontal="center"/>
    </xf>
    <xf numFmtId="3" fontId="4" fillId="0" borderId="7" xfId="0" applyNumberFormat="1" applyFont="1" applyBorder="1" applyAlignment="1">
      <alignment horizontal="center"/>
    </xf>
    <xf numFmtId="3" fontId="2" fillId="4" borderId="7" xfId="0" applyNumberFormat="1" applyFont="1" applyFill="1" applyBorder="1" applyAlignment="1">
      <alignment horizontal="right"/>
    </xf>
    <xf numFmtId="3" fontId="3" fillId="4" borderId="7" xfId="0" applyNumberFormat="1" applyFont="1" applyFill="1" applyBorder="1" applyAlignment="1">
      <alignment horizontal="right"/>
    </xf>
    <xf numFmtId="3" fontId="4" fillId="0" borderId="7" xfId="0" applyNumberFormat="1" applyFont="1" applyFill="1" applyBorder="1"/>
    <xf numFmtId="3" fontId="4" fillId="0" borderId="17" xfId="0" applyNumberFormat="1" applyFont="1" applyBorder="1"/>
    <xf numFmtId="1" fontId="2" fillId="0" borderId="6" xfId="0" applyNumberFormat="1" applyFont="1" applyBorder="1" applyAlignment="1">
      <alignment horizontal="right"/>
    </xf>
    <xf numFmtId="0" fontId="4" fillId="0" borderId="17" xfId="0" applyFont="1" applyBorder="1"/>
    <xf numFmtId="0" fontId="4" fillId="0" borderId="21" xfId="0" applyFont="1" applyBorder="1"/>
    <xf numFmtId="0" fontId="4" fillId="0" borderId="8" xfId="0" applyFont="1" applyBorder="1"/>
    <xf numFmtId="0" fontId="4" fillId="0" borderId="17" xfId="0" applyFont="1" applyBorder="1" applyAlignment="1">
      <alignment horizontal="right"/>
    </xf>
    <xf numFmtId="1" fontId="2" fillId="0" borderId="8" xfId="0" applyNumberFormat="1" applyFont="1" applyBorder="1" applyAlignment="1">
      <alignment horizontal="right"/>
    </xf>
    <xf numFmtId="0" fontId="4" fillId="0" borderId="0" xfId="0" applyFont="1" applyAlignment="1">
      <alignment horizontal="right" vertical="top"/>
    </xf>
    <xf numFmtId="0" fontId="30" fillId="0" borderId="0" xfId="1" applyFont="1" applyFill="1" applyBorder="1" applyAlignment="1">
      <alignment horizontal="right"/>
    </xf>
    <xf numFmtId="0" fontId="40" fillId="0" borderId="0" xfId="0" applyFont="1"/>
    <xf numFmtId="0" fontId="8" fillId="0" borderId="0" xfId="1"/>
    <xf numFmtId="0" fontId="0" fillId="0" borderId="0" xfId="0" applyAlignment="1">
      <alignment horizontal="left" vertical="center" indent="1"/>
    </xf>
    <xf numFmtId="0" fontId="41" fillId="0" borderId="0" xfId="0" applyFont="1"/>
    <xf numFmtId="0" fontId="8" fillId="0" borderId="0" xfId="1" applyAlignment="1">
      <alignment horizontal="left" vertical="center" indent="1"/>
    </xf>
    <xf numFmtId="0" fontId="42" fillId="0" borderId="0" xfId="0" applyFont="1" applyAlignment="1">
      <alignment vertical="center"/>
    </xf>
    <xf numFmtId="0" fontId="0" fillId="0" borderId="0" xfId="0" applyAlignment="1">
      <alignment wrapText="1"/>
    </xf>
    <xf numFmtId="0" fontId="43" fillId="0" borderId="0" xfId="0" applyFont="1"/>
    <xf numFmtId="0" fontId="44" fillId="0" borderId="0" xfId="0" applyFont="1"/>
    <xf numFmtId="0" fontId="4" fillId="0" borderId="0" xfId="0" quotePrefix="1" applyFont="1" applyAlignment="1">
      <alignment horizontal="left" wrapText="1"/>
    </xf>
    <xf numFmtId="0" fontId="4" fillId="0" borderId="0" xfId="0" applyFont="1" applyFill="1" applyBorder="1" applyAlignment="1">
      <alignment horizontal="left" wrapText="1" indent="1"/>
    </xf>
    <xf numFmtId="0" fontId="31" fillId="0" borderId="0" xfId="0" applyFont="1" applyAlignment="1">
      <alignment horizontal="right"/>
    </xf>
    <xf numFmtId="166" fontId="4" fillId="5" borderId="0" xfId="6" applyNumberFormat="1" applyFont="1" applyFill="1"/>
    <xf numFmtId="166" fontId="23" fillId="0" borderId="7" xfId="6" applyNumberFormat="1" applyFont="1" applyBorder="1"/>
    <xf numFmtId="0" fontId="2" fillId="5" borderId="0" xfId="0" applyFont="1" applyFill="1" applyAlignment="1">
      <alignment horizontal="center"/>
    </xf>
    <xf numFmtId="3" fontId="2" fillId="5" borderId="0" xfId="0" applyNumberFormat="1" applyFont="1" applyFill="1" applyAlignment="1">
      <alignment vertical="center"/>
    </xf>
    <xf numFmtId="3" fontId="4" fillId="5" borderId="0" xfId="10" applyNumberFormat="1" applyFont="1" applyFill="1"/>
    <xf numFmtId="3" fontId="4" fillId="5" borderId="0" xfId="10" applyNumberFormat="1" applyFont="1" applyFill="1" applyBorder="1"/>
    <xf numFmtId="3" fontId="4" fillId="5" borderId="0" xfId="10" applyNumberFormat="1" applyFont="1" applyFill="1" applyAlignment="1">
      <alignment horizontal="right"/>
    </xf>
    <xf numFmtId="3" fontId="9" fillId="5" borderId="0" xfId="10" applyNumberFormat="1" applyFont="1" applyFill="1"/>
    <xf numFmtId="3" fontId="23" fillId="5" borderId="0" xfId="10" applyNumberFormat="1" applyFont="1" applyFill="1"/>
    <xf numFmtId="3" fontId="4" fillId="5" borderId="0" xfId="5" applyNumberFormat="1" applyFont="1" applyFill="1"/>
    <xf numFmtId="164" fontId="4" fillId="5" borderId="0" xfId="10" applyNumberFormat="1" applyFont="1" applyFill="1" applyBorder="1"/>
    <xf numFmtId="164" fontId="4" fillId="5" borderId="0" xfId="10" applyNumberFormat="1" applyFont="1" applyFill="1"/>
    <xf numFmtId="3" fontId="4" fillId="5" borderId="6" xfId="0" applyNumberFormat="1" applyFont="1" applyFill="1" applyBorder="1"/>
    <xf numFmtId="3" fontId="32" fillId="5" borderId="0" xfId="10" applyNumberFormat="1" applyFont="1" applyFill="1" applyBorder="1"/>
    <xf numFmtId="3" fontId="32" fillId="5" borderId="0" xfId="0" applyNumberFormat="1" applyFont="1" applyFill="1"/>
    <xf numFmtId="3" fontId="2" fillId="5" borderId="6" xfId="0" applyNumberFormat="1" applyFont="1" applyFill="1" applyBorder="1"/>
    <xf numFmtId="0" fontId="11" fillId="5" borderId="3" xfId="0" applyFont="1" applyFill="1" applyBorder="1" applyAlignment="1">
      <alignment horizontal="center"/>
    </xf>
    <xf numFmtId="0" fontId="2" fillId="5" borderId="3" xfId="0" applyFont="1" applyFill="1" applyBorder="1" applyAlignment="1">
      <alignment horizontal="center"/>
    </xf>
    <xf numFmtId="164" fontId="4" fillId="5" borderId="1" xfId="0" applyNumberFormat="1" applyFont="1" applyFill="1" applyBorder="1" applyAlignment="1">
      <alignment horizontal="center" vertical="center"/>
    </xf>
    <xf numFmtId="164" fontId="9" fillId="5" borderId="0" xfId="0" applyNumberFormat="1" applyFont="1" applyFill="1" applyBorder="1" applyAlignment="1">
      <alignment horizontal="center" vertical="center"/>
    </xf>
    <xf numFmtId="0" fontId="12" fillId="5" borderId="0" xfId="0" applyFont="1" applyFill="1" applyBorder="1" applyAlignment="1">
      <alignment horizontal="center"/>
    </xf>
    <xf numFmtId="0" fontId="36" fillId="5" borderId="0" xfId="0" applyFont="1" applyFill="1" applyBorder="1" applyAlignment="1">
      <alignment horizontal="center"/>
    </xf>
    <xf numFmtId="0" fontId="9" fillId="5" borderId="0" xfId="0" applyFont="1" applyFill="1" applyBorder="1" applyAlignment="1">
      <alignment horizontal="center"/>
    </xf>
    <xf numFmtId="0" fontId="4" fillId="5" borderId="0" xfId="0" applyFont="1" applyFill="1" applyBorder="1" applyAlignment="1">
      <alignment horizontal="center"/>
    </xf>
    <xf numFmtId="0" fontId="9" fillId="5" borderId="1" xfId="0" applyFont="1" applyFill="1" applyBorder="1" applyAlignment="1">
      <alignment horizontal="center"/>
    </xf>
    <xf numFmtId="0" fontId="4" fillId="5" borderId="1" xfId="0" applyFont="1" applyFill="1" applyBorder="1" applyAlignment="1">
      <alignment horizontal="center"/>
    </xf>
    <xf numFmtId="3" fontId="11" fillId="5" borderId="1" xfId="0" applyNumberFormat="1" applyFont="1" applyFill="1" applyBorder="1" applyAlignment="1">
      <alignment horizontal="center"/>
    </xf>
    <xf numFmtId="3" fontId="2" fillId="5" borderId="1" xfId="0" applyNumberFormat="1" applyFont="1" applyFill="1" applyBorder="1" applyAlignment="1">
      <alignment horizontal="center"/>
    </xf>
    <xf numFmtId="1" fontId="2" fillId="5" borderId="0" xfId="10" applyNumberFormat="1" applyFont="1" applyFill="1" applyBorder="1" applyAlignment="1">
      <alignment horizontal="center"/>
    </xf>
    <xf numFmtId="1" fontId="2" fillId="5" borderId="0" xfId="10" applyNumberFormat="1" applyFont="1" applyFill="1" applyAlignment="1">
      <alignment horizontal="center"/>
    </xf>
    <xf numFmtId="0" fontId="2" fillId="5" borderId="1" xfId="0" applyFont="1" applyFill="1" applyBorder="1" applyAlignment="1">
      <alignment horizontal="center" vertical="center" wrapText="1"/>
    </xf>
    <xf numFmtId="0" fontId="4" fillId="5" borderId="3" xfId="10" applyFont="1" applyFill="1" applyBorder="1"/>
    <xf numFmtId="164" fontId="4" fillId="5" borderId="3" xfId="10" applyNumberFormat="1" applyFont="1" applyFill="1" applyBorder="1"/>
    <xf numFmtId="3" fontId="2" fillId="5" borderId="0" xfId="10" applyNumberFormat="1" applyFont="1" applyFill="1" applyBorder="1"/>
    <xf numFmtId="3" fontId="2" fillId="5" borderId="0" xfId="10" applyNumberFormat="1" applyFont="1" applyFill="1"/>
    <xf numFmtId="3" fontId="3" fillId="5" borderId="0" xfId="10" applyNumberFormat="1" applyFont="1" applyFill="1" applyBorder="1"/>
    <xf numFmtId="3" fontId="3" fillId="5" borderId="0" xfId="10" applyNumberFormat="1" applyFont="1" applyFill="1"/>
    <xf numFmtId="3" fontId="4" fillId="5" borderId="0" xfId="0" applyNumberFormat="1" applyFont="1" applyFill="1" applyBorder="1"/>
    <xf numFmtId="3" fontId="4" fillId="5" borderId="0" xfId="0" applyNumberFormat="1" applyFont="1" applyFill="1"/>
    <xf numFmtId="3" fontId="4" fillId="5" borderId="9" xfId="10" applyNumberFormat="1" applyFont="1" applyFill="1" applyBorder="1"/>
    <xf numFmtId="3" fontId="40" fillId="0" borderId="0" xfId="0" applyNumberFormat="1" applyFont="1"/>
    <xf numFmtId="0" fontId="40" fillId="0" borderId="22" xfId="0" applyFont="1" applyBorder="1"/>
    <xf numFmtId="3" fontId="40" fillId="0" borderId="22" xfId="0" applyNumberFormat="1" applyFont="1" applyBorder="1"/>
    <xf numFmtId="0" fontId="40" fillId="0" borderId="0" xfId="0" applyFont="1" applyBorder="1"/>
    <xf numFmtId="3" fontId="40" fillId="0" borderId="0" xfId="0" applyNumberFormat="1" applyFont="1" applyBorder="1"/>
    <xf numFmtId="0" fontId="47" fillId="0" borderId="0" xfId="0" applyFont="1"/>
    <xf numFmtId="3" fontId="47" fillId="0" borderId="0" xfId="0" applyNumberFormat="1" applyFont="1"/>
    <xf numFmtId="0" fontId="4" fillId="0" borderId="0" xfId="0" quotePrefix="1" applyFont="1" applyBorder="1" applyAlignment="1">
      <alignment horizontal="left" wrapText="1"/>
    </xf>
    <xf numFmtId="164" fontId="17" fillId="0" borderId="0" xfId="0" applyNumberFormat="1" applyFont="1" applyBorder="1" applyAlignment="1">
      <alignment horizontal="center" vertical="center"/>
    </xf>
    <xf numFmtId="9" fontId="17" fillId="0" borderId="0" xfId="0" applyNumberFormat="1" applyFont="1" applyFill="1" applyBorder="1" applyAlignment="1">
      <alignment horizontal="center"/>
    </xf>
    <xf numFmtId="0" fontId="4" fillId="0" borderId="4" xfId="0" applyFont="1" applyFill="1" applyBorder="1" applyAlignment="1">
      <alignment horizontal="left" wrapText="1"/>
    </xf>
    <xf numFmtId="1" fontId="16" fillId="0" borderId="18" xfId="0" applyNumberFormat="1" applyFont="1" applyFill="1" applyBorder="1" applyAlignment="1">
      <alignment horizontal="center"/>
    </xf>
    <xf numFmtId="3" fontId="48" fillId="0" borderId="0" xfId="0" applyNumberFormat="1" applyFont="1"/>
    <xf numFmtId="3" fontId="48" fillId="0" borderId="0" xfId="0" applyNumberFormat="1" applyFont="1" applyFill="1"/>
    <xf numFmtId="0" fontId="3" fillId="0" borderId="0" xfId="0" applyFont="1" applyAlignment="1">
      <alignment horizontal="left"/>
    </xf>
    <xf numFmtId="1" fontId="4" fillId="0" borderId="0" xfId="0" applyNumberFormat="1" applyFont="1" applyAlignment="1">
      <alignment horizontal="right"/>
    </xf>
    <xf numFmtId="1" fontId="16" fillId="0" borderId="0" xfId="0" applyNumberFormat="1" applyFont="1" applyFill="1" applyBorder="1" applyAlignment="1">
      <alignment horizontal="center"/>
    </xf>
    <xf numFmtId="0" fontId="49" fillId="2" borderId="0" xfId="0" applyFont="1" applyFill="1" applyBorder="1" applyAlignment="1">
      <alignment horizontal="center"/>
    </xf>
    <xf numFmtId="3" fontId="16" fillId="0" borderId="0" xfId="0" applyNumberFormat="1" applyFont="1" applyFill="1" applyBorder="1" applyAlignment="1">
      <alignment horizontal="center"/>
    </xf>
    <xf numFmtId="164" fontId="26" fillId="0" borderId="0" xfId="10" applyNumberFormat="1" applyFont="1" applyBorder="1" applyAlignment="1">
      <alignment horizontal="center"/>
    </xf>
    <xf numFmtId="164" fontId="26" fillId="0" borderId="0" xfId="10" applyNumberFormat="1" applyFont="1" applyAlignment="1">
      <alignment horizontal="center"/>
    </xf>
    <xf numFmtId="9" fontId="46" fillId="0" borderId="12" xfId="6" applyFont="1" applyBorder="1" applyAlignment="1">
      <alignment horizontal="right" vertical="center"/>
    </xf>
    <xf numFmtId="166" fontId="4" fillId="0" borderId="7" xfId="6" applyNumberFormat="1" applyFont="1" applyBorder="1"/>
    <xf numFmtId="166" fontId="23" fillId="0" borderId="12" xfId="6" applyNumberFormat="1" applyFont="1" applyBorder="1"/>
    <xf numFmtId="9" fontId="46" fillId="0" borderId="15" xfId="6" applyFont="1" applyBorder="1" applyAlignment="1">
      <alignment horizontal="right" vertical="center"/>
    </xf>
    <xf numFmtId="0" fontId="4" fillId="0" borderId="12" xfId="0" applyFont="1" applyBorder="1" applyAlignment="1">
      <alignment horizontal="center"/>
    </xf>
    <xf numFmtId="0" fontId="4" fillId="0" borderId="12" xfId="0" applyFont="1" applyBorder="1"/>
    <xf numFmtId="166" fontId="4" fillId="0" borderId="12" xfId="6" applyNumberFormat="1" applyFont="1" applyBorder="1"/>
    <xf numFmtId="0" fontId="26" fillId="0" borderId="16" xfId="0" applyFont="1" applyBorder="1" applyAlignment="1">
      <alignment horizontal="center" vertical="center"/>
    </xf>
    <xf numFmtId="0" fontId="16" fillId="0" borderId="3" xfId="0" applyFont="1" applyBorder="1" applyAlignment="1">
      <alignment horizontal="center" vertical="center"/>
    </xf>
    <xf numFmtId="0" fontId="2" fillId="0" borderId="6" xfId="0" applyFont="1" applyFill="1" applyBorder="1" applyAlignment="1">
      <alignment vertical="center" wrapText="1"/>
    </xf>
    <xf numFmtId="9" fontId="4" fillId="0" borderId="0" xfId="6" applyFont="1" applyAlignment="1">
      <alignment vertical="center"/>
    </xf>
    <xf numFmtId="0" fontId="4" fillId="0" borderId="7" xfId="0" applyFont="1" applyFill="1" applyBorder="1"/>
    <xf numFmtId="165" fontId="4" fillId="0" borderId="17" xfId="0" applyNumberFormat="1" applyFont="1" applyBorder="1"/>
    <xf numFmtId="3" fontId="32" fillId="0" borderId="7" xfId="0" applyNumberFormat="1" applyFont="1" applyBorder="1"/>
    <xf numFmtId="3" fontId="2" fillId="0" borderId="8" xfId="0" applyNumberFormat="1" applyFont="1" applyBorder="1"/>
    <xf numFmtId="3" fontId="2" fillId="0" borderId="7" xfId="0" applyNumberFormat="1" applyFont="1" applyFill="1" applyBorder="1" applyAlignment="1">
      <alignment vertical="center"/>
    </xf>
    <xf numFmtId="3" fontId="4" fillId="0" borderId="7" xfId="6" applyNumberFormat="1" applyFont="1" applyFill="1" applyBorder="1"/>
    <xf numFmtId="165" fontId="4" fillId="0" borderId="17" xfId="6" applyNumberFormat="1" applyFont="1" applyFill="1" applyBorder="1"/>
    <xf numFmtId="165" fontId="4" fillId="0" borderId="7" xfId="6" applyNumberFormat="1" applyFont="1" applyFill="1" applyBorder="1"/>
    <xf numFmtId="3" fontId="3" fillId="0" borderId="17" xfId="6" applyNumberFormat="1" applyFont="1" applyFill="1" applyBorder="1"/>
    <xf numFmtId="3" fontId="2" fillId="0" borderId="7" xfId="6" applyNumberFormat="1" applyFont="1" applyFill="1" applyBorder="1"/>
    <xf numFmtId="166" fontId="4" fillId="0" borderId="7" xfId="6" applyNumberFormat="1" applyFont="1" applyFill="1" applyBorder="1"/>
    <xf numFmtId="0" fontId="0" fillId="0" borderId="7" xfId="0" applyFont="1" applyBorder="1" applyAlignment="1">
      <alignment vertical="center" wrapText="1"/>
    </xf>
    <xf numFmtId="0" fontId="2" fillId="0" borderId="19" xfId="0" applyFont="1" applyBorder="1" applyAlignment="1">
      <alignment horizontal="center"/>
    </xf>
    <xf numFmtId="3" fontId="2" fillId="0" borderId="19" xfId="0" applyNumberFormat="1" applyFont="1" applyBorder="1" applyAlignment="1">
      <alignment vertical="center"/>
    </xf>
    <xf numFmtId="3" fontId="4" fillId="0" borderId="19" xfId="0" applyNumberFormat="1" applyFont="1" applyBorder="1"/>
    <xf numFmtId="1" fontId="4" fillId="0" borderId="19" xfId="0" applyNumberFormat="1" applyFont="1" applyBorder="1"/>
    <xf numFmtId="1" fontId="23" fillId="0" borderId="19" xfId="0" applyNumberFormat="1" applyFont="1" applyBorder="1"/>
    <xf numFmtId="0" fontId="23" fillId="0" borderId="19" xfId="0" applyFont="1" applyFill="1" applyBorder="1"/>
    <xf numFmtId="165" fontId="4" fillId="0" borderId="23" xfId="0" applyNumberFormat="1" applyFont="1" applyFill="1" applyBorder="1"/>
    <xf numFmtId="0" fontId="23" fillId="0" borderId="19" xfId="0" applyFont="1" applyBorder="1"/>
    <xf numFmtId="3" fontId="32" fillId="0" borderId="23" xfId="0" applyNumberFormat="1" applyFont="1" applyBorder="1"/>
    <xf numFmtId="3" fontId="2" fillId="0" borderId="19" xfId="0" applyNumberFormat="1" applyFont="1" applyBorder="1"/>
    <xf numFmtId="166" fontId="4" fillId="0" borderId="19" xfId="6" applyNumberFormat="1" applyFont="1" applyBorder="1"/>
    <xf numFmtId="0" fontId="4" fillId="0" borderId="0" xfId="10" applyFont="1" applyAlignment="1">
      <alignment horizontal="left"/>
    </xf>
    <xf numFmtId="0" fontId="4" fillId="0" borderId="0" xfId="5" applyFont="1"/>
    <xf numFmtId="166" fontId="4" fillId="0" borderId="19" xfId="6" applyNumberFormat="1" applyFont="1" applyFill="1" applyBorder="1"/>
    <xf numFmtId="0" fontId="30" fillId="0" borderId="0" xfId="1" applyFont="1" applyFill="1"/>
    <xf numFmtId="3" fontId="18" fillId="0" borderId="0" xfId="0" applyNumberFormat="1" applyFont="1" applyFill="1" applyBorder="1" applyAlignment="1">
      <alignment horizontal="center"/>
    </xf>
    <xf numFmtId="0" fontId="3" fillId="0" borderId="5" xfId="0" applyFont="1" applyFill="1" applyBorder="1"/>
    <xf numFmtId="0" fontId="23" fillId="6" borderId="12" xfId="0" applyFont="1" applyFill="1" applyBorder="1"/>
    <xf numFmtId="166" fontId="21" fillId="6" borderId="12" xfId="6" applyNumberFormat="1" applyFont="1" applyFill="1" applyBorder="1"/>
    <xf numFmtId="0" fontId="2" fillId="0" borderId="26" xfId="0" applyFont="1" applyBorder="1"/>
    <xf numFmtId="1" fontId="2" fillId="0" borderId="0" xfId="0" applyNumberFormat="1" applyFont="1" applyAlignment="1">
      <alignment horizontal="right"/>
    </xf>
    <xf numFmtId="1" fontId="2" fillId="0" borderId="7" xfId="0" applyNumberFormat="1" applyFont="1" applyBorder="1" applyAlignment="1">
      <alignment horizontal="right"/>
    </xf>
    <xf numFmtId="0" fontId="4" fillId="0" borderId="7" xfId="0" applyFont="1" applyBorder="1" applyAlignment="1">
      <alignment horizontal="right"/>
    </xf>
    <xf numFmtId="1" fontId="4" fillId="0" borderId="20" xfId="0" applyNumberFormat="1" applyFont="1" applyBorder="1" applyAlignment="1">
      <alignment horizontal="right"/>
    </xf>
    <xf numFmtId="0" fontId="4" fillId="0" borderId="21" xfId="0" applyFont="1" applyBorder="1" applyAlignment="1">
      <alignment horizontal="right"/>
    </xf>
    <xf numFmtId="1" fontId="2" fillId="0" borderId="25"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4" fillId="0" borderId="20" xfId="0" applyFont="1" applyBorder="1" applyAlignment="1">
      <alignment horizontal="right"/>
    </xf>
    <xf numFmtId="9" fontId="4" fillId="0" borderId="0" xfId="0" applyNumberFormat="1" applyFont="1"/>
    <xf numFmtId="0" fontId="26" fillId="0" borderId="12" xfId="0" applyFont="1" applyBorder="1" applyAlignment="1">
      <alignment horizontal="center" vertical="center" wrapText="1"/>
    </xf>
    <xf numFmtId="0" fontId="2" fillId="0" borderId="0" xfId="0" applyFont="1" applyAlignment="1">
      <alignment horizontal="center"/>
    </xf>
    <xf numFmtId="0" fontId="5" fillId="0" borderId="0" xfId="11"/>
    <xf numFmtId="0" fontId="3" fillId="0" borderId="0" xfId="12" applyFont="1"/>
    <xf numFmtId="0" fontId="4" fillId="0" borderId="0" xfId="11" applyFont="1"/>
    <xf numFmtId="0" fontId="14" fillId="0" borderId="0" xfId="12" applyFont="1"/>
    <xf numFmtId="0" fontId="3" fillId="0" borderId="0" xfId="11" applyFont="1"/>
    <xf numFmtId="0" fontId="16" fillId="0" borderId="0" xfId="11" applyFont="1"/>
    <xf numFmtId="9" fontId="5" fillId="0" borderId="0" xfId="13" applyBorder="1"/>
    <xf numFmtId="3" fontId="4" fillId="0" borderId="9" xfId="12" applyNumberFormat="1" applyFont="1" applyBorder="1" applyAlignment="1">
      <alignment horizontal="center"/>
    </xf>
    <xf numFmtId="0" fontId="2" fillId="0" borderId="11" xfId="11" applyFont="1" applyBorder="1"/>
    <xf numFmtId="3" fontId="4" fillId="0" borderId="0" xfId="12" applyNumberFormat="1" applyFont="1" applyAlignment="1">
      <alignment horizontal="center"/>
    </xf>
    <xf numFmtId="0" fontId="2" fillId="0" borderId="0" xfId="11" applyFont="1"/>
    <xf numFmtId="3" fontId="2" fillId="0" borderId="10" xfId="12" applyNumberFormat="1" applyFont="1" applyBorder="1" applyAlignment="1">
      <alignment horizontal="center"/>
    </xf>
    <xf numFmtId="0" fontId="2" fillId="0" borderId="10" xfId="11" applyFont="1" applyBorder="1"/>
    <xf numFmtId="0" fontId="2" fillId="0" borderId="9" xfId="12" applyFont="1" applyBorder="1" applyAlignment="1">
      <alignment horizontal="center"/>
    </xf>
    <xf numFmtId="0" fontId="2" fillId="0" borderId="0" xfId="12" applyFont="1" applyAlignment="1">
      <alignment horizontal="center"/>
    </xf>
    <xf numFmtId="9" fontId="5" fillId="0" borderId="0" xfId="14" applyFont="1" applyFill="1" applyBorder="1"/>
    <xf numFmtId="0" fontId="2" fillId="0" borderId="12" xfId="0" applyFont="1" applyBorder="1" applyAlignment="1">
      <alignment horizontal="center" vertical="center"/>
    </xf>
    <xf numFmtId="0" fontId="2" fillId="0" borderId="16" xfId="0" applyFont="1" applyFill="1" applyBorder="1" applyAlignment="1">
      <alignment horizontal="center" vertical="center" wrapText="1"/>
    </xf>
    <xf numFmtId="3" fontId="2" fillId="0" borderId="12" xfId="0" applyNumberFormat="1" applyFont="1" applyBorder="1" applyAlignment="1">
      <alignment horizontal="right" vertical="center"/>
    </xf>
    <xf numFmtId="3" fontId="4" fillId="0" borderId="0" xfId="0" applyNumberFormat="1" applyFont="1" applyAlignment="1">
      <alignment horizontal="right" vertical="center"/>
    </xf>
    <xf numFmtId="3" fontId="4" fillId="0" borderId="9" xfId="0" applyNumberFormat="1" applyFont="1" applyBorder="1" applyAlignment="1">
      <alignment horizontal="right" vertical="center"/>
    </xf>
    <xf numFmtId="3" fontId="2" fillId="0" borderId="12" xfId="6" applyNumberFormat="1" applyFont="1" applyBorder="1" applyAlignment="1">
      <alignment vertical="center"/>
    </xf>
    <xf numFmtId="3" fontId="2" fillId="0" borderId="12" xfId="6" applyNumberFormat="1" applyFont="1" applyBorder="1" applyAlignment="1"/>
    <xf numFmtId="3" fontId="4" fillId="0" borderId="12" xfId="0" applyNumberFormat="1" applyFont="1" applyBorder="1"/>
    <xf numFmtId="166" fontId="2" fillId="0" borderId="12" xfId="6" applyNumberFormat="1" applyFont="1" applyBorder="1"/>
    <xf numFmtId="166" fontId="4" fillId="0" borderId="12" xfId="0" applyNumberFormat="1" applyFont="1" applyFill="1" applyBorder="1"/>
    <xf numFmtId="166" fontId="4" fillId="0" borderId="0" xfId="0" applyNumberFormat="1" applyFont="1" applyFill="1"/>
    <xf numFmtId="1" fontId="4" fillId="0" borderId="12" xfId="0" applyNumberFormat="1" applyFont="1" applyFill="1" applyBorder="1"/>
    <xf numFmtId="1" fontId="4" fillId="0" borderId="23" xfId="0" applyNumberFormat="1" applyFont="1" applyBorder="1"/>
    <xf numFmtId="3" fontId="2" fillId="0" borderId="12" xfId="0" applyNumberFormat="1" applyFont="1" applyBorder="1"/>
    <xf numFmtId="166" fontId="3" fillId="0" borderId="12" xfId="0" applyNumberFormat="1" applyFont="1" applyFill="1" applyBorder="1"/>
    <xf numFmtId="3" fontId="17" fillId="0" borderId="23" xfId="0" applyNumberFormat="1" applyFont="1" applyBorder="1" applyAlignment="1">
      <alignment horizontal="right" vertical="center"/>
    </xf>
    <xf numFmtId="3" fontId="17" fillId="0" borderId="24" xfId="0" applyNumberFormat="1" applyFont="1" applyBorder="1" applyAlignment="1">
      <alignment horizontal="right" vertical="center"/>
    </xf>
    <xf numFmtId="166" fontId="23" fillId="0" borderId="12" xfId="6" applyNumberFormat="1" applyFont="1" applyBorder="1" applyAlignment="1">
      <alignment vertical="center"/>
    </xf>
    <xf numFmtId="3" fontId="2" fillId="0" borderId="24" xfId="0" applyNumberFormat="1" applyFont="1" applyBorder="1" applyAlignment="1">
      <alignment vertical="center"/>
    </xf>
    <xf numFmtId="166" fontId="2" fillId="0" borderId="19" xfId="6" applyNumberFormat="1" applyFont="1" applyBorder="1"/>
    <xf numFmtId="3" fontId="2" fillId="0" borderId="19" xfId="0" applyNumberFormat="1" applyFont="1" applyFill="1" applyBorder="1"/>
    <xf numFmtId="0" fontId="50" fillId="0" borderId="0" xfId="0" applyFont="1" applyFill="1"/>
    <xf numFmtId="0" fontId="2" fillId="0" borderId="8" xfId="0" applyFont="1" applyBorder="1" applyAlignment="1">
      <alignment horizontal="left"/>
    </xf>
    <xf numFmtId="166" fontId="23" fillId="0" borderId="15" xfId="6" applyNumberFormat="1" applyFont="1" applyBorder="1" applyAlignment="1"/>
    <xf numFmtId="3" fontId="2" fillId="0" borderId="24" xfId="0" applyNumberFormat="1" applyFont="1" applyBorder="1" applyAlignment="1"/>
    <xf numFmtId="166" fontId="23" fillId="0" borderId="15" xfId="6" applyNumberFormat="1" applyFont="1" applyBorder="1" applyAlignment="1">
      <alignment vertical="center"/>
    </xf>
    <xf numFmtId="0" fontId="3" fillId="0" borderId="7" xfId="0" applyFont="1" applyBorder="1" applyAlignment="1">
      <alignment horizontal="left"/>
    </xf>
    <xf numFmtId="3" fontId="3" fillId="0" borderId="0" xfId="0" applyNumberFormat="1" applyFont="1" applyFill="1" applyAlignment="1">
      <alignment horizontal="right"/>
    </xf>
    <xf numFmtId="1" fontId="4" fillId="0" borderId="17" xfId="0" applyNumberFormat="1" applyFont="1" applyBorder="1" applyAlignment="1"/>
    <xf numFmtId="3" fontId="3" fillId="0" borderId="9" xfId="0" applyNumberFormat="1" applyFont="1" applyBorder="1" applyAlignment="1"/>
    <xf numFmtId="1" fontId="3" fillId="0" borderId="23" xfId="0" applyNumberFormat="1" applyFont="1" applyBorder="1" applyAlignment="1"/>
    <xf numFmtId="166" fontId="23" fillId="0" borderId="12" xfId="6" applyNumberFormat="1" applyFont="1" applyBorder="1" applyAlignment="1"/>
    <xf numFmtId="3" fontId="4" fillId="0" borderId="23" xfId="0" applyNumberFormat="1" applyFont="1" applyBorder="1" applyAlignment="1"/>
    <xf numFmtId="166" fontId="23" fillId="0" borderId="7" xfId="6" applyNumberFormat="1" applyFont="1" applyBorder="1" applyAlignment="1"/>
    <xf numFmtId="0" fontId="32" fillId="0" borderId="9" xfId="0" applyFont="1" applyBorder="1" applyAlignment="1">
      <alignment horizontal="center" vertical="center"/>
    </xf>
    <xf numFmtId="9" fontId="2" fillId="0" borderId="0" xfId="6" applyFont="1" applyAlignment="1">
      <alignment vertical="center"/>
    </xf>
    <xf numFmtId="9" fontId="3" fillId="0" borderId="0" xfId="6" applyFont="1" applyAlignment="1"/>
    <xf numFmtId="9" fontId="0" fillId="0" borderId="6" xfId="6" applyFont="1" applyBorder="1" applyAlignment="1">
      <alignment horizontal="right" vertical="center"/>
    </xf>
    <xf numFmtId="9" fontId="0" fillId="0" borderId="9" xfId="6" applyFont="1" applyBorder="1" applyAlignment="1">
      <alignment horizontal="right" vertical="center"/>
    </xf>
    <xf numFmtId="9" fontId="2" fillId="0" borderId="6" xfId="6" applyFont="1" applyBorder="1" applyAlignment="1"/>
    <xf numFmtId="166" fontId="17" fillId="0" borderId="7" xfId="6" applyNumberFormat="1" applyFont="1" applyBorder="1"/>
    <xf numFmtId="166" fontId="17" fillId="0" borderId="8" xfId="6" applyNumberFormat="1" applyFont="1" applyBorder="1"/>
    <xf numFmtId="3" fontId="23" fillId="6" borderId="15" xfId="0" applyNumberFormat="1" applyFont="1" applyFill="1" applyBorder="1" applyAlignment="1">
      <alignment horizontal="right" vertical="center"/>
    </xf>
    <xf numFmtId="3" fontId="23" fillId="6" borderId="16" xfId="0" applyNumberFormat="1" applyFont="1" applyFill="1" applyBorder="1" applyAlignment="1">
      <alignment horizontal="right" vertical="center"/>
    </xf>
    <xf numFmtId="166" fontId="2" fillId="6" borderId="12" xfId="6" applyNumberFormat="1" applyFont="1" applyFill="1" applyBorder="1"/>
    <xf numFmtId="166" fontId="4" fillId="6" borderId="12" xfId="6" applyNumberFormat="1" applyFont="1" applyFill="1" applyBorder="1"/>
    <xf numFmtId="0" fontId="2" fillId="6" borderId="16" xfId="0" applyFont="1" applyFill="1" applyBorder="1" applyAlignment="1">
      <alignment horizontal="center" vertical="center" wrapText="1"/>
    </xf>
    <xf numFmtId="3" fontId="4" fillId="0" borderId="19" xfId="0" applyNumberFormat="1" applyFont="1" applyFill="1" applyBorder="1"/>
    <xf numFmtId="166" fontId="3" fillId="0" borderId="19" xfId="0" applyNumberFormat="1" applyFont="1" applyFill="1" applyBorder="1"/>
    <xf numFmtId="166" fontId="4" fillId="0" borderId="19" xfId="0" applyNumberFormat="1" applyFont="1" applyFill="1" applyBorder="1"/>
    <xf numFmtId="3" fontId="2" fillId="6" borderId="12" xfId="0" applyNumberFormat="1" applyFont="1" applyFill="1" applyBorder="1" applyAlignment="1">
      <alignment vertical="center"/>
    </xf>
    <xf numFmtId="3" fontId="4" fillId="6" borderId="12" xfId="0" applyNumberFormat="1" applyFont="1" applyFill="1" applyBorder="1"/>
    <xf numFmtId="3" fontId="2" fillId="6" borderId="15" xfId="0" applyNumberFormat="1" applyFont="1" applyFill="1" applyBorder="1" applyAlignment="1"/>
    <xf numFmtId="3" fontId="4" fillId="6" borderId="12" xfId="0" applyNumberFormat="1" applyFont="1" applyFill="1" applyBorder="1" applyAlignment="1"/>
    <xf numFmtId="0" fontId="4" fillId="0" borderId="7" xfId="0" applyFont="1" applyBorder="1" applyAlignment="1">
      <alignment horizontal="left"/>
    </xf>
    <xf numFmtId="3" fontId="4" fillId="0" borderId="0" xfId="0" applyNumberFormat="1" applyFont="1" applyFill="1" applyBorder="1" applyAlignment="1">
      <alignment horizontal="right" wrapText="1"/>
    </xf>
    <xf numFmtId="1" fontId="4" fillId="0" borderId="7" xfId="0" applyNumberFormat="1" applyFont="1" applyBorder="1" applyAlignment="1"/>
    <xf numFmtId="3" fontId="4" fillId="0" borderId="0" xfId="0" applyNumberFormat="1" applyFont="1" applyBorder="1" applyAlignment="1"/>
    <xf numFmtId="1" fontId="4" fillId="0" borderId="12" xfId="0" applyNumberFormat="1" applyFont="1" applyBorder="1" applyAlignment="1"/>
    <xf numFmtId="3" fontId="4" fillId="0" borderId="19" xfId="0" applyNumberFormat="1" applyFont="1" applyBorder="1" applyAlignment="1"/>
    <xf numFmtId="9" fontId="4" fillId="0" borderId="0" xfId="6" applyFont="1" applyAlignment="1"/>
    <xf numFmtId="3" fontId="4" fillId="0" borderId="0" xfId="0" applyNumberFormat="1" applyFont="1" applyFill="1" applyAlignment="1">
      <alignment horizontal="right" wrapText="1"/>
    </xf>
    <xf numFmtId="0" fontId="4" fillId="0" borderId="0" xfId="0" applyFont="1" applyAlignment="1"/>
    <xf numFmtId="0" fontId="4" fillId="0" borderId="7" xfId="0" applyFont="1" applyBorder="1" applyAlignment="1"/>
    <xf numFmtId="1" fontId="4" fillId="0" borderId="12" xfId="0" applyNumberFormat="1" applyFont="1" applyFill="1" applyBorder="1" applyAlignment="1"/>
    <xf numFmtId="3" fontId="4" fillId="0" borderId="0" xfId="0" applyNumberFormat="1" applyFont="1" applyFill="1" applyAlignment="1">
      <alignment horizontal="right"/>
    </xf>
    <xf numFmtId="3" fontId="2" fillId="6" borderId="12" xfId="0" applyNumberFormat="1" applyFont="1" applyFill="1" applyBorder="1"/>
    <xf numFmtId="166" fontId="23" fillId="0" borderId="7" xfId="6" applyNumberFormat="1" applyFont="1" applyFill="1" applyBorder="1"/>
    <xf numFmtId="3" fontId="4" fillId="6" borderId="12" xfId="0" applyNumberFormat="1" applyFont="1" applyFill="1" applyBorder="1" applyAlignment="1">
      <alignment horizontal="right"/>
    </xf>
    <xf numFmtId="166" fontId="4" fillId="6" borderId="12" xfId="0" applyNumberFormat="1" applyFont="1" applyFill="1" applyBorder="1" applyAlignment="1">
      <alignment horizontal="right"/>
    </xf>
    <xf numFmtId="166" fontId="3" fillId="6" borderId="12" xfId="0" applyNumberFormat="1" applyFont="1" applyFill="1" applyBorder="1"/>
    <xf numFmtId="166" fontId="3" fillId="0" borderId="7" xfId="0" applyNumberFormat="1" applyFont="1" applyBorder="1"/>
    <xf numFmtId="0" fontId="53" fillId="7" borderId="12" xfId="0" applyFont="1" applyFill="1" applyBorder="1" applyAlignment="1">
      <alignment horizontal="center" vertical="center"/>
    </xf>
    <xf numFmtId="0" fontId="53" fillId="7" borderId="16" xfId="0" applyFont="1" applyFill="1" applyBorder="1" applyAlignment="1">
      <alignment horizontal="center" vertical="center" wrapText="1"/>
    </xf>
    <xf numFmtId="3" fontId="53" fillId="7" borderId="12" xfId="0" applyNumberFormat="1" applyFont="1" applyFill="1" applyBorder="1" applyAlignment="1">
      <alignment horizontal="right" vertical="center"/>
    </xf>
    <xf numFmtId="1" fontId="54" fillId="7" borderId="12" xfId="0" applyNumberFormat="1" applyFont="1" applyFill="1" applyBorder="1" applyAlignment="1"/>
    <xf numFmtId="1" fontId="55" fillId="7" borderId="16" xfId="0" applyNumberFormat="1" applyFont="1" applyFill="1" applyBorder="1" applyAlignment="1"/>
    <xf numFmtId="9" fontId="47" fillId="7" borderId="12" xfId="6" applyFont="1" applyFill="1" applyBorder="1" applyAlignment="1">
      <alignment horizontal="right" vertical="center"/>
    </xf>
    <xf numFmtId="9" fontId="47" fillId="7" borderId="16" xfId="6" applyFont="1" applyFill="1" applyBorder="1" applyAlignment="1">
      <alignment horizontal="right" vertical="center"/>
    </xf>
    <xf numFmtId="3" fontId="53" fillId="7" borderId="12" xfId="6" applyNumberFormat="1" applyFont="1" applyFill="1" applyBorder="1" applyAlignment="1">
      <alignment vertical="center"/>
    </xf>
    <xf numFmtId="1" fontId="54" fillId="7" borderId="12" xfId="0" applyNumberFormat="1" applyFont="1" applyFill="1" applyBorder="1"/>
    <xf numFmtId="1" fontId="54" fillId="7" borderId="16" xfId="0" applyNumberFormat="1" applyFont="1" applyFill="1" applyBorder="1"/>
    <xf numFmtId="3" fontId="53" fillId="7" borderId="12" xfId="6" applyNumberFormat="1" applyFont="1" applyFill="1" applyBorder="1" applyAlignment="1"/>
    <xf numFmtId="0" fontId="54" fillId="7" borderId="12" xfId="0" applyFont="1" applyFill="1" applyBorder="1"/>
    <xf numFmtId="3" fontId="53" fillId="7" borderId="12" xfId="0" applyNumberFormat="1" applyFont="1" applyFill="1" applyBorder="1"/>
    <xf numFmtId="3" fontId="54" fillId="7" borderId="12" xfId="0" applyNumberFormat="1" applyFont="1" applyFill="1" applyBorder="1"/>
    <xf numFmtId="166" fontId="53" fillId="7" borderId="12" xfId="6" applyNumberFormat="1" applyFont="1" applyFill="1" applyBorder="1"/>
    <xf numFmtId="166" fontId="54" fillId="7" borderId="12" xfId="0" applyNumberFormat="1" applyFont="1" applyFill="1" applyBorder="1"/>
    <xf numFmtId="9" fontId="47" fillId="7" borderId="19" xfId="6" applyFont="1" applyFill="1" applyBorder="1"/>
    <xf numFmtId="166" fontId="56" fillId="7" borderId="12" xfId="0" applyNumberFormat="1" applyFont="1" applyFill="1" applyBorder="1"/>
    <xf numFmtId="166" fontId="55" fillId="7" borderId="12" xfId="0" applyNumberFormat="1" applyFont="1" applyFill="1" applyBorder="1"/>
    <xf numFmtId="0" fontId="53" fillId="7" borderId="0" xfId="0" applyFont="1" applyFill="1" applyAlignment="1">
      <alignment horizontal="center" vertical="center"/>
    </xf>
    <xf numFmtId="0" fontId="53" fillId="7" borderId="9" xfId="0" applyFont="1" applyFill="1" applyBorder="1" applyAlignment="1">
      <alignment horizontal="center" vertical="center" wrapText="1"/>
    </xf>
    <xf numFmtId="3" fontId="53" fillId="7" borderId="24" xfId="0" applyNumberFormat="1" applyFont="1" applyFill="1" applyBorder="1" applyAlignment="1">
      <alignment horizontal="right" vertical="center"/>
    </xf>
    <xf numFmtId="3" fontId="54" fillId="7" borderId="19" xfId="0" applyNumberFormat="1" applyFont="1" applyFill="1" applyBorder="1" applyAlignment="1"/>
    <xf numFmtId="3" fontId="55" fillId="7" borderId="23" xfId="0" applyNumberFormat="1" applyFont="1" applyFill="1" applyBorder="1" applyAlignment="1"/>
    <xf numFmtId="3" fontId="54" fillId="7" borderId="19" xfId="0" applyNumberFormat="1" applyFont="1" applyFill="1" applyBorder="1" applyAlignment="1">
      <alignment horizontal="right" vertical="center"/>
    </xf>
    <xf numFmtId="3" fontId="54" fillId="7" borderId="23" xfId="0" applyNumberFormat="1" applyFont="1" applyFill="1" applyBorder="1" applyAlignment="1">
      <alignment horizontal="right" vertical="center"/>
    </xf>
    <xf numFmtId="3" fontId="53" fillId="7" borderId="19" xfId="0" applyNumberFormat="1" applyFont="1" applyFill="1" applyBorder="1" applyAlignment="1">
      <alignment horizontal="right" vertical="center"/>
    </xf>
    <xf numFmtId="3" fontId="54" fillId="7" borderId="19" xfId="0" applyNumberFormat="1" applyFont="1" applyFill="1" applyBorder="1"/>
    <xf numFmtId="3" fontId="54" fillId="7" borderId="23" xfId="0" applyNumberFormat="1" applyFont="1" applyFill="1" applyBorder="1"/>
    <xf numFmtId="3" fontId="53" fillId="7" borderId="19" xfId="0" applyNumberFormat="1" applyFont="1" applyFill="1" applyBorder="1" applyAlignment="1"/>
    <xf numFmtId="0" fontId="54" fillId="7" borderId="19" xfId="0" applyFont="1" applyFill="1" applyBorder="1"/>
    <xf numFmtId="3" fontId="53" fillId="7" borderId="19" xfId="0" applyNumberFormat="1" applyFont="1" applyFill="1" applyBorder="1"/>
    <xf numFmtId="166" fontId="53" fillId="7" borderId="19" xfId="0" applyNumberFormat="1" applyFont="1" applyFill="1" applyBorder="1"/>
    <xf numFmtId="166" fontId="54" fillId="7" borderId="19" xfId="0" applyNumberFormat="1" applyFont="1" applyFill="1" applyBorder="1"/>
    <xf numFmtId="166" fontId="55" fillId="7" borderId="19" xfId="0" applyNumberFormat="1" applyFont="1" applyFill="1" applyBorder="1"/>
    <xf numFmtId="0" fontId="53" fillId="7" borderId="12" xfId="0" applyFont="1" applyFill="1" applyBorder="1" applyAlignment="1">
      <alignment horizontal="center" vertical="center" wrapText="1"/>
    </xf>
    <xf numFmtId="3" fontId="53" fillId="7" borderId="15" xfId="0" applyNumberFormat="1" applyFont="1" applyFill="1" applyBorder="1" applyAlignment="1">
      <alignment vertical="center"/>
    </xf>
    <xf numFmtId="3" fontId="54" fillId="7" borderId="12" xfId="0" applyNumberFormat="1" applyFont="1" applyFill="1" applyBorder="1" applyAlignment="1"/>
    <xf numFmtId="0" fontId="54" fillId="7" borderId="12" xfId="0" applyFont="1" applyFill="1" applyBorder="1" applyAlignment="1"/>
    <xf numFmtId="3" fontId="55" fillId="7" borderId="12" xfId="0" applyNumberFormat="1" applyFont="1" applyFill="1" applyBorder="1" applyAlignment="1"/>
    <xf numFmtId="3" fontId="53" fillId="7" borderId="15" xfId="0" applyNumberFormat="1" applyFont="1" applyFill="1" applyBorder="1"/>
    <xf numFmtId="3" fontId="53" fillId="7" borderId="15" xfId="0" applyNumberFormat="1" applyFont="1" applyFill="1" applyBorder="1" applyAlignment="1"/>
    <xf numFmtId="164" fontId="53" fillId="7" borderId="12" xfId="0" applyNumberFormat="1" applyFont="1" applyFill="1" applyBorder="1"/>
    <xf numFmtId="166" fontId="54" fillId="7" borderId="12" xfId="6" applyNumberFormat="1" applyFont="1" applyFill="1" applyBorder="1"/>
    <xf numFmtId="166" fontId="47" fillId="7" borderId="0" xfId="6" applyNumberFormat="1" applyFont="1" applyFill="1"/>
    <xf numFmtId="0" fontId="54" fillId="7" borderId="12" xfId="0" applyFont="1" applyFill="1" applyBorder="1" applyAlignment="1">
      <alignment horizontal="center"/>
    </xf>
    <xf numFmtId="0" fontId="2" fillId="0" borderId="7" xfId="0" applyFont="1" applyBorder="1" applyAlignment="1">
      <alignment horizontal="center" vertical="center" wrapText="1"/>
    </xf>
    <xf numFmtId="166" fontId="57" fillId="0" borderId="7" xfId="6" applyNumberFormat="1" applyFont="1" applyBorder="1" applyAlignment="1"/>
    <xf numFmtId="166" fontId="58" fillId="0" borderId="7" xfId="6" applyNumberFormat="1" applyFont="1" applyBorder="1" applyAlignment="1"/>
    <xf numFmtId="166" fontId="59" fillId="0" borderId="8" xfId="6" applyNumberFormat="1" applyFont="1" applyBorder="1" applyAlignment="1">
      <alignment vertical="center"/>
    </xf>
    <xf numFmtId="166" fontId="59" fillId="0" borderId="8" xfId="6" applyNumberFormat="1" applyFont="1" applyBorder="1" applyAlignment="1"/>
    <xf numFmtId="166" fontId="57" fillId="0" borderId="7" xfId="0" applyNumberFormat="1" applyFont="1" applyFill="1" applyBorder="1"/>
    <xf numFmtId="4" fontId="4" fillId="0" borderId="0" xfId="0" applyNumberFormat="1" applyFont="1"/>
    <xf numFmtId="0" fontId="4" fillId="0" borderId="0" xfId="0" applyFont="1" applyAlignment="1">
      <alignment wrapText="1"/>
    </xf>
    <xf numFmtId="0" fontId="2" fillId="7" borderId="12" xfId="0" applyFont="1" applyFill="1" applyBorder="1" applyAlignment="1">
      <alignment horizontal="center"/>
    </xf>
    <xf numFmtId="3" fontId="2" fillId="7" borderId="12" xfId="0" applyNumberFormat="1" applyFont="1" applyFill="1" applyBorder="1" applyAlignment="1">
      <alignment vertical="center"/>
    </xf>
    <xf numFmtId="3" fontId="4" fillId="7" borderId="12" xfId="10" applyNumberFormat="1" applyFont="1" applyFill="1" applyBorder="1"/>
    <xf numFmtId="164" fontId="4" fillId="7" borderId="12" xfId="10" applyNumberFormat="1" applyFont="1" applyFill="1" applyBorder="1"/>
    <xf numFmtId="3" fontId="0" fillId="7" borderId="15" xfId="0" applyNumberFormat="1" applyFont="1" applyFill="1" applyBorder="1" applyAlignment="1">
      <alignment vertical="center" wrapText="1"/>
    </xf>
    <xf numFmtId="3" fontId="32" fillId="7" borderId="12" xfId="0" applyNumberFormat="1" applyFont="1" applyFill="1" applyBorder="1"/>
    <xf numFmtId="3" fontId="2" fillId="7" borderId="15" xfId="0" applyNumberFormat="1" applyFont="1" applyFill="1" applyBorder="1"/>
    <xf numFmtId="166" fontId="4" fillId="7" borderId="12" xfId="6" applyNumberFormat="1" applyFont="1" applyFill="1" applyBorder="1"/>
    <xf numFmtId="0" fontId="2" fillId="7" borderId="12" xfId="0" applyFont="1" applyFill="1" applyBorder="1" applyAlignment="1">
      <alignment horizontal="center"/>
    </xf>
    <xf numFmtId="0" fontId="2" fillId="7" borderId="14" xfId="0" applyFont="1" applyFill="1" applyBorder="1" applyAlignment="1">
      <alignment horizontal="center" vertical="center" wrapText="1"/>
    </xf>
    <xf numFmtId="9" fontId="4" fillId="7" borderId="7" xfId="0" applyNumberFormat="1" applyFont="1" applyFill="1" applyBorder="1" applyAlignment="1">
      <alignment horizontal="center" vertical="center"/>
    </xf>
    <xf numFmtId="3" fontId="4" fillId="7" borderId="12" xfId="0" applyNumberFormat="1" applyFont="1" applyFill="1" applyBorder="1"/>
    <xf numFmtId="9" fontId="4" fillId="7" borderId="7" xfId="6" applyFont="1" applyFill="1" applyBorder="1"/>
    <xf numFmtId="164" fontId="4" fillId="7" borderId="12" xfId="0" applyNumberFormat="1" applyFont="1" applyFill="1" applyBorder="1"/>
    <xf numFmtId="3" fontId="4" fillId="7" borderId="15" xfId="0" applyNumberFormat="1" applyFont="1" applyFill="1" applyBorder="1"/>
    <xf numFmtId="3" fontId="23" fillId="7" borderId="8" xfId="0" applyNumberFormat="1" applyFont="1" applyFill="1" applyBorder="1"/>
    <xf numFmtId="3" fontId="3" fillId="7" borderId="12" xfId="0" applyNumberFormat="1" applyFont="1" applyFill="1" applyBorder="1"/>
    <xf numFmtId="0" fontId="4" fillId="7" borderId="7" xfId="0" applyFont="1" applyFill="1" applyBorder="1"/>
    <xf numFmtId="0" fontId="4" fillId="7" borderId="12" xfId="0" applyFont="1" applyFill="1" applyBorder="1"/>
    <xf numFmtId="3" fontId="2" fillId="3" borderId="0" xfId="0" applyNumberFormat="1" applyFont="1" applyFill="1" applyAlignment="1">
      <alignment vertical="center"/>
    </xf>
    <xf numFmtId="166" fontId="4" fillId="3" borderId="0" xfId="6" applyNumberFormat="1" applyFont="1" applyFill="1" applyAlignment="1">
      <alignment horizontal="center" vertical="center"/>
    </xf>
    <xf numFmtId="3" fontId="4" fillId="3" borderId="0" xfId="0" applyNumberFormat="1" applyFont="1" applyFill="1"/>
    <xf numFmtId="166" fontId="4" fillId="3" borderId="0" xfId="6" applyNumberFormat="1" applyFont="1" applyFill="1" applyAlignment="1">
      <alignment horizontal="center"/>
    </xf>
    <xf numFmtId="166" fontId="23" fillId="3" borderId="0" xfId="6" applyNumberFormat="1" applyFont="1" applyFill="1" applyAlignment="1">
      <alignment horizontal="center"/>
    </xf>
    <xf numFmtId="0" fontId="4" fillId="3" borderId="0" xfId="0" applyFont="1" applyFill="1" applyAlignment="1"/>
    <xf numFmtId="164" fontId="4" fillId="3" borderId="0" xfId="0" applyNumberFormat="1" applyFont="1" applyFill="1"/>
    <xf numFmtId="166" fontId="4" fillId="3" borderId="9" xfId="6" applyNumberFormat="1" applyFont="1" applyFill="1" applyBorder="1" applyAlignment="1">
      <alignment horizontal="center"/>
    </xf>
    <xf numFmtId="3" fontId="4" fillId="3" borderId="6" xfId="0" applyNumberFormat="1" applyFont="1" applyFill="1" applyBorder="1"/>
    <xf numFmtId="0" fontId="4" fillId="3" borderId="0" xfId="0" applyFont="1" applyFill="1"/>
    <xf numFmtId="3" fontId="3" fillId="3" borderId="0" xfId="0" applyNumberFormat="1" applyFont="1" applyFill="1"/>
    <xf numFmtId="3" fontId="2" fillId="3" borderId="6" xfId="0" applyNumberFormat="1" applyFont="1" applyFill="1" applyBorder="1"/>
    <xf numFmtId="166" fontId="4" fillId="3" borderId="0" xfId="6" applyNumberFormat="1" applyFont="1" applyFill="1"/>
    <xf numFmtId="166" fontId="4" fillId="3" borderId="0" xfId="6" applyNumberFormat="1" applyFont="1" applyFill="1" applyBorder="1"/>
    <xf numFmtId="0" fontId="4" fillId="7" borderId="0" xfId="0" applyFont="1" applyFill="1"/>
    <xf numFmtId="166" fontId="57" fillId="0" borderId="7" xfId="6" applyNumberFormat="1" applyFont="1" applyFill="1" applyBorder="1" applyAlignment="1"/>
    <xf numFmtId="166" fontId="59" fillId="0" borderId="7" xfId="6" applyNumberFormat="1" applyFont="1" applyBorder="1" applyAlignment="1">
      <alignment vertical="center"/>
    </xf>
    <xf numFmtId="0" fontId="4" fillId="0" borderId="19" xfId="0" applyFont="1" applyBorder="1" applyAlignment="1">
      <alignment horizontal="center"/>
    </xf>
    <xf numFmtId="166" fontId="23" fillId="0" borderId="19" xfId="0" applyNumberFormat="1" applyFont="1" applyBorder="1" applyAlignment="1">
      <alignment horizontal="center"/>
    </xf>
    <xf numFmtId="0" fontId="4" fillId="0" borderId="19" xfId="0" applyFont="1" applyBorder="1"/>
    <xf numFmtId="0" fontId="4" fillId="0" borderId="23" xfId="0" applyFont="1" applyBorder="1"/>
    <xf numFmtId="166" fontId="57" fillId="0" borderId="19" xfId="0" applyNumberFormat="1" applyFont="1" applyBorder="1" applyAlignment="1">
      <alignment horizontal="center"/>
    </xf>
    <xf numFmtId="166" fontId="57" fillId="0" borderId="23" xfId="0" applyNumberFormat="1" applyFont="1" applyBorder="1" applyAlignment="1">
      <alignment horizontal="center"/>
    </xf>
    <xf numFmtId="166" fontId="26" fillId="0" borderId="19" xfId="0" applyNumberFormat="1" applyFont="1" applyBorder="1" applyAlignment="1">
      <alignment horizontal="center" vertical="center"/>
    </xf>
    <xf numFmtId="166" fontId="26" fillId="0" borderId="19" xfId="0" applyNumberFormat="1" applyFont="1" applyBorder="1" applyAlignment="1">
      <alignment horizontal="center"/>
    </xf>
    <xf numFmtId="166" fontId="26" fillId="0" borderId="7" xfId="6" applyNumberFormat="1" applyFont="1" applyBorder="1"/>
    <xf numFmtId="166" fontId="26" fillId="0" borderId="7" xfId="6" applyNumberFormat="1" applyFont="1" applyBorder="1" applyAlignment="1">
      <alignment horizontal="center"/>
    </xf>
    <xf numFmtId="1" fontId="4" fillId="0" borderId="9" xfId="0" applyNumberFormat="1" applyFont="1" applyBorder="1"/>
    <xf numFmtId="1" fontId="4" fillId="0" borderId="0" xfId="0" applyNumberFormat="1" applyFont="1" applyAlignment="1">
      <alignment vertical="center"/>
    </xf>
    <xf numFmtId="1" fontId="4" fillId="0" borderId="0" xfId="0" applyNumberFormat="1" applyFont="1" applyFill="1" applyAlignment="1">
      <alignment vertical="center"/>
    </xf>
    <xf numFmtId="1" fontId="4" fillId="0" borderId="9" xfId="0" applyNumberFormat="1" applyFont="1" applyFill="1" applyBorder="1"/>
    <xf numFmtId="0" fontId="4" fillId="3" borderId="0" xfId="0" applyFont="1" applyFill="1" applyAlignment="1">
      <alignment horizontal="right" wrapText="1"/>
    </xf>
    <xf numFmtId="0" fontId="4" fillId="3" borderId="0" xfId="0" applyFont="1" applyFill="1" applyAlignment="1">
      <alignment horizontal="center" vertical="center"/>
    </xf>
    <xf numFmtId="1" fontId="2" fillId="3" borderId="0" xfId="0" applyNumberFormat="1" applyFont="1" applyFill="1"/>
    <xf numFmtId="9" fontId="4" fillId="3" borderId="0" xfId="6" applyFont="1" applyFill="1"/>
    <xf numFmtId="1" fontId="4" fillId="3" borderId="0" xfId="0" applyNumberFormat="1" applyFont="1" applyFill="1"/>
    <xf numFmtId="1" fontId="4" fillId="3" borderId="9" xfId="0" applyNumberFormat="1" applyFont="1" applyFill="1" applyBorder="1"/>
    <xf numFmtId="1" fontId="2" fillId="3" borderId="0" xfId="0" applyNumberFormat="1" applyFont="1" applyFill="1" applyAlignment="1">
      <alignment vertical="center"/>
    </xf>
    <xf numFmtId="168" fontId="4" fillId="3" borderId="0" xfId="0" applyNumberFormat="1" applyFont="1" applyFill="1"/>
    <xf numFmtId="168" fontId="4" fillId="3" borderId="6" xfId="0" applyNumberFormat="1" applyFont="1" applyFill="1" applyBorder="1"/>
    <xf numFmtId="0" fontId="4" fillId="3" borderId="6" xfId="0" applyFont="1" applyFill="1" applyBorder="1"/>
    <xf numFmtId="3" fontId="2" fillId="3" borderId="0" xfId="0" applyNumberFormat="1" applyFont="1" applyFill="1"/>
    <xf numFmtId="0" fontId="2" fillId="3" borderId="9" xfId="0" applyFont="1" applyFill="1" applyBorder="1" applyAlignment="1">
      <alignment horizontal="center"/>
    </xf>
    <xf numFmtId="166" fontId="4" fillId="7" borderId="7" xfId="6" applyNumberFormat="1" applyFont="1" applyFill="1" applyBorder="1"/>
    <xf numFmtId="9" fontId="4" fillId="7" borderId="7" xfId="6" applyNumberFormat="1" applyFont="1" applyFill="1" applyBorder="1"/>
    <xf numFmtId="9" fontId="4" fillId="7" borderId="8" xfId="6" applyFont="1" applyFill="1" applyBorder="1"/>
    <xf numFmtId="9" fontId="3" fillId="7" borderId="7" xfId="6" applyNumberFormat="1" applyFont="1" applyFill="1" applyBorder="1"/>
    <xf numFmtId="0" fontId="36" fillId="2" borderId="3" xfId="0" applyFont="1" applyFill="1" applyBorder="1" applyAlignment="1">
      <alignment horizontal="center"/>
    </xf>
    <xf numFmtId="9" fontId="4"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3" fontId="2"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3" fontId="2" fillId="0" borderId="18" xfId="0" applyNumberFormat="1" applyFont="1" applyFill="1" applyBorder="1" applyAlignment="1">
      <alignment horizontal="center"/>
    </xf>
    <xf numFmtId="0" fontId="2" fillId="3" borderId="3" xfId="0"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0" xfId="0" applyNumberFormat="1" applyFont="1" applyFill="1" applyBorder="1" applyAlignment="1">
      <alignment horizontal="center" vertical="center"/>
    </xf>
    <xf numFmtId="0" fontId="36" fillId="3" borderId="0" xfId="0" applyFont="1" applyFill="1" applyBorder="1" applyAlignment="1">
      <alignment horizontal="center"/>
    </xf>
    <xf numFmtId="0" fontId="3" fillId="3" borderId="0" xfId="0" applyFont="1" applyFill="1" applyBorder="1" applyAlignment="1">
      <alignment horizontal="center"/>
    </xf>
    <xf numFmtId="9" fontId="4" fillId="3" borderId="0" xfId="0" applyNumberFormat="1" applyFont="1" applyFill="1" applyBorder="1" applyAlignment="1">
      <alignment horizontal="center"/>
    </xf>
    <xf numFmtId="1" fontId="4" fillId="3" borderId="0" xfId="0" applyNumberFormat="1" applyFont="1" applyFill="1" applyBorder="1" applyAlignment="1">
      <alignment horizontal="center"/>
    </xf>
    <xf numFmtId="9" fontId="4" fillId="3" borderId="0" xfId="6" applyFont="1" applyFill="1" applyBorder="1" applyAlignment="1">
      <alignment horizontal="center"/>
    </xf>
    <xf numFmtId="1" fontId="2" fillId="3" borderId="0" xfId="0" applyNumberFormat="1" applyFont="1" applyFill="1" applyBorder="1" applyAlignment="1">
      <alignment horizontal="center"/>
    </xf>
    <xf numFmtId="3" fontId="3"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 fontId="3" fillId="3" borderId="1" xfId="0" applyNumberFormat="1" applyFont="1" applyFill="1" applyBorder="1" applyAlignment="1">
      <alignment horizontal="center"/>
    </xf>
    <xf numFmtId="3" fontId="2" fillId="3" borderId="18" xfId="0" applyNumberFormat="1" applyFont="1" applyFill="1" applyBorder="1" applyAlignment="1">
      <alignment horizontal="center"/>
    </xf>
    <xf numFmtId="9" fontId="4" fillId="3" borderId="18" xfId="0" applyNumberFormat="1" applyFont="1" applyFill="1" applyBorder="1" applyAlignment="1">
      <alignment horizontal="center"/>
    </xf>
    <xf numFmtId="3" fontId="4" fillId="7" borderId="12" xfId="0" applyNumberFormat="1" applyFont="1" applyFill="1" applyBorder="1" applyAlignment="1">
      <alignment horizontal="center"/>
    </xf>
    <xf numFmtId="3" fontId="4" fillId="7" borderId="16" xfId="0" applyNumberFormat="1" applyFont="1" applyFill="1" applyBorder="1"/>
    <xf numFmtId="3" fontId="4" fillId="0" borderId="0" xfId="0" applyNumberFormat="1" applyFont="1" applyAlignment="1">
      <alignment horizontal="center"/>
    </xf>
    <xf numFmtId="3" fontId="4" fillId="4" borderId="0" xfId="0" applyNumberFormat="1" applyFont="1" applyFill="1"/>
    <xf numFmtId="0" fontId="2" fillId="7" borderId="0" xfId="0" applyFont="1" applyFill="1" applyBorder="1" applyAlignment="1">
      <alignment horizontal="center"/>
    </xf>
    <xf numFmtId="0" fontId="2" fillId="3" borderId="0" xfId="0" applyFont="1" applyFill="1" applyBorder="1" applyAlignment="1">
      <alignment horizontal="center"/>
    </xf>
    <xf numFmtId="0" fontId="2"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7" borderId="0" xfId="0" applyFont="1" applyFill="1" applyBorder="1" applyAlignment="1">
      <alignment horizontal="center"/>
    </xf>
    <xf numFmtId="3" fontId="4" fillId="7" borderId="0" xfId="0" applyNumberFormat="1" applyFont="1" applyFill="1" applyBorder="1" applyAlignment="1">
      <alignment horizontal="right" vertical="center" wrapText="1"/>
    </xf>
    <xf numFmtId="3" fontId="0" fillId="7" borderId="0" xfId="0" applyNumberFormat="1" applyFont="1" applyFill="1" applyBorder="1" applyAlignment="1">
      <alignment horizontal="right" vertical="center" wrapText="1"/>
    </xf>
    <xf numFmtId="1" fontId="4" fillId="7" borderId="0" xfId="0" applyNumberFormat="1" applyFont="1" applyFill="1"/>
    <xf numFmtId="1" fontId="3" fillId="3" borderId="0" xfId="10" applyNumberFormat="1" applyFont="1" applyFill="1" applyBorder="1"/>
    <xf numFmtId="0" fontId="62" fillId="0" borderId="0" xfId="10" applyFont="1" applyBorder="1"/>
    <xf numFmtId="3" fontId="4" fillId="4" borderId="12" xfId="0" applyNumberFormat="1" applyFont="1" applyFill="1" applyBorder="1"/>
    <xf numFmtId="0" fontId="4" fillId="4" borderId="0" xfId="0" applyFont="1" applyFill="1"/>
    <xf numFmtId="0" fontId="4" fillId="7" borderId="9" xfId="0" applyFont="1" applyFill="1" applyBorder="1"/>
    <xf numFmtId="0" fontId="4" fillId="3" borderId="9" xfId="0" applyFont="1" applyFill="1" applyBorder="1"/>
    <xf numFmtId="3" fontId="4" fillId="4" borderId="7" xfId="0" applyNumberFormat="1" applyFont="1" applyFill="1" applyBorder="1"/>
    <xf numFmtId="3" fontId="4" fillId="0" borderId="17" xfId="0" applyNumberFormat="1" applyFont="1" applyFill="1" applyBorder="1"/>
    <xf numFmtId="0" fontId="2" fillId="0" borderId="27" xfId="10" applyFont="1" applyBorder="1"/>
    <xf numFmtId="3" fontId="2" fillId="5" borderId="28" xfId="10" applyNumberFormat="1" applyFont="1" applyFill="1" applyBorder="1"/>
    <xf numFmtId="3" fontId="2" fillId="0" borderId="28" xfId="0" applyNumberFormat="1" applyFont="1" applyBorder="1"/>
    <xf numFmtId="3" fontId="2" fillId="0" borderId="29" xfId="0" applyNumberFormat="1" applyFont="1" applyBorder="1"/>
    <xf numFmtId="3" fontId="2" fillId="7" borderId="27" xfId="0" applyNumberFormat="1" applyFont="1" applyFill="1" applyBorder="1"/>
    <xf numFmtId="3" fontId="2" fillId="7" borderId="28" xfId="0" applyNumberFormat="1" applyFont="1" applyFill="1" applyBorder="1"/>
    <xf numFmtId="3" fontId="2" fillId="3" borderId="29" xfId="0" applyNumberFormat="1" applyFont="1" applyFill="1" applyBorder="1"/>
    <xf numFmtId="3" fontId="2" fillId="5" borderId="28" xfId="10" applyNumberFormat="1" applyFont="1" applyFill="1" applyBorder="1" applyAlignment="1">
      <alignment horizontal="right"/>
    </xf>
    <xf numFmtId="3" fontId="2" fillId="0" borderId="29" xfId="0" applyNumberFormat="1" applyFont="1" applyFill="1" applyBorder="1"/>
    <xf numFmtId="0" fontId="2" fillId="0" borderId="9" xfId="10" applyFont="1" applyBorder="1"/>
    <xf numFmtId="3" fontId="2" fillId="5" borderId="9" xfId="10" applyNumberFormat="1" applyFont="1" applyFill="1" applyBorder="1" applyAlignment="1">
      <alignment horizontal="right"/>
    </xf>
    <xf numFmtId="3" fontId="2" fillId="0" borderId="9" xfId="0" applyNumberFormat="1" applyFont="1" applyBorder="1"/>
    <xf numFmtId="3" fontId="2" fillId="0" borderId="17" xfId="0" applyNumberFormat="1" applyFont="1" applyBorder="1"/>
    <xf numFmtId="3" fontId="2" fillId="7" borderId="16" xfId="0" applyNumberFormat="1" applyFont="1" applyFill="1" applyBorder="1"/>
    <xf numFmtId="3" fontId="2" fillId="0" borderId="17" xfId="0" applyNumberFormat="1" applyFont="1" applyFill="1" applyBorder="1"/>
    <xf numFmtId="3" fontId="2" fillId="7" borderId="9" xfId="0" applyNumberFormat="1" applyFont="1" applyFill="1" applyBorder="1"/>
    <xf numFmtId="3" fontId="2" fillId="3" borderId="9" xfId="0" applyNumberFormat="1" applyFont="1" applyFill="1" applyBorder="1"/>
    <xf numFmtId="0" fontId="2" fillId="4" borderId="9" xfId="10" applyFont="1" applyFill="1" applyBorder="1"/>
    <xf numFmtId="3" fontId="2" fillId="5" borderId="9" xfId="10" applyNumberFormat="1" applyFont="1" applyFill="1" applyBorder="1"/>
    <xf numFmtId="3" fontId="2" fillId="4" borderId="9" xfId="0" applyNumberFormat="1" applyFont="1" applyFill="1" applyBorder="1" applyAlignment="1">
      <alignment horizontal="right"/>
    </xf>
    <xf numFmtId="3" fontId="2" fillId="4" borderId="17" xfId="0" applyNumberFormat="1" applyFont="1" applyFill="1" applyBorder="1" applyAlignment="1">
      <alignment horizontal="right"/>
    </xf>
    <xf numFmtId="0" fontId="2" fillId="0" borderId="9" xfId="10" applyFont="1" applyFill="1" applyBorder="1"/>
    <xf numFmtId="3" fontId="32" fillId="0" borderId="9" xfId="0" applyNumberFormat="1" applyFont="1" applyFill="1" applyBorder="1"/>
    <xf numFmtId="1" fontId="2" fillId="7" borderId="9" xfId="0" applyNumberFormat="1" applyFont="1" applyFill="1" applyBorder="1"/>
    <xf numFmtId="0" fontId="2" fillId="3" borderId="9" xfId="0" applyFont="1" applyFill="1" applyBorder="1"/>
    <xf numFmtId="3" fontId="2" fillId="0" borderId="9" xfId="10" applyNumberFormat="1" applyFont="1" applyBorder="1"/>
    <xf numFmtId="0" fontId="2" fillId="0" borderId="3" xfId="10" applyFont="1" applyBorder="1" applyAlignment="1">
      <alignment vertical="center"/>
    </xf>
    <xf numFmtId="0" fontId="2" fillId="0" borderId="0" xfId="10" applyFont="1" applyBorder="1" applyAlignment="1">
      <alignment vertical="center"/>
    </xf>
    <xf numFmtId="0" fontId="2" fillId="0" borderId="9" xfId="0" applyFont="1" applyBorder="1"/>
    <xf numFmtId="167" fontId="2" fillId="0" borderId="9" xfId="0" quotePrefix="1" applyNumberFormat="1" applyFont="1" applyBorder="1" applyAlignment="1">
      <alignment horizontal="right"/>
    </xf>
    <xf numFmtId="3" fontId="23" fillId="6" borderId="12" xfId="0" applyNumberFormat="1" applyFont="1" applyFill="1" applyBorder="1" applyAlignment="1">
      <alignment horizontal="center"/>
    </xf>
    <xf numFmtId="3" fontId="23" fillId="0" borderId="19" xfId="0" applyNumberFormat="1" applyFont="1" applyBorder="1" applyAlignment="1">
      <alignment horizontal="center"/>
    </xf>
    <xf numFmtId="166" fontId="4" fillId="0" borderId="19" xfId="0" applyNumberFormat="1" applyFont="1" applyBorder="1"/>
    <xf numFmtId="166" fontId="23" fillId="0" borderId="12" xfId="0" applyNumberFormat="1" applyFont="1" applyFill="1" applyBorder="1"/>
    <xf numFmtId="166" fontId="4" fillId="0" borderId="17" xfId="6" applyNumberFormat="1" applyFont="1" applyBorder="1"/>
    <xf numFmtId="166" fontId="47" fillId="7" borderId="9" xfId="6" applyNumberFormat="1" applyFont="1" applyFill="1" applyBorder="1"/>
    <xf numFmtId="9" fontId="47" fillId="7" borderId="23" xfId="6" applyFont="1" applyFill="1" applyBorder="1"/>
    <xf numFmtId="166" fontId="23" fillId="0" borderId="17" xfId="6" applyNumberFormat="1" applyFont="1" applyBorder="1"/>
    <xf numFmtId="0" fontId="4" fillId="0" borderId="16" xfId="0" applyFont="1" applyBorder="1"/>
    <xf numFmtId="0" fontId="4" fillId="0" borderId="9" xfId="0" applyFont="1" applyBorder="1"/>
    <xf numFmtId="166" fontId="21" fillId="6" borderId="16" xfId="6" applyNumberFormat="1" applyFont="1" applyFill="1" applyBorder="1"/>
    <xf numFmtId="166" fontId="4" fillId="0" borderId="24" xfId="6" applyNumberFormat="1" applyFont="1" applyBorder="1"/>
    <xf numFmtId="166" fontId="4" fillId="0" borderId="23" xfId="6" applyNumberFormat="1" applyFont="1" applyBorder="1"/>
    <xf numFmtId="9" fontId="47" fillId="7" borderId="24" xfId="6" applyFont="1" applyFill="1" applyBorder="1"/>
    <xf numFmtId="3" fontId="23" fillId="0" borderId="0" xfId="0" applyNumberFormat="1" applyFont="1"/>
    <xf numFmtId="3" fontId="57" fillId="0" borderId="0" xfId="0" applyNumberFormat="1" applyFont="1"/>
    <xf numFmtId="0" fontId="2" fillId="0" borderId="0" xfId="0" applyFont="1" applyBorder="1" applyAlignment="1">
      <alignment vertical="center"/>
    </xf>
    <xf numFmtId="3" fontId="4" fillId="3" borderId="0" xfId="0" applyNumberFormat="1" applyFont="1" applyFill="1" applyBorder="1"/>
    <xf numFmtId="3" fontId="2" fillId="3" borderId="0" xfId="0" applyNumberFormat="1" applyFont="1" applyFill="1" applyBorder="1"/>
    <xf numFmtId="9" fontId="4" fillId="0" borderId="0" xfId="6" applyFont="1"/>
    <xf numFmtId="9" fontId="5" fillId="0" borderId="0" xfId="6" applyAlignment="1">
      <alignment horizontal="left"/>
    </xf>
    <xf numFmtId="0" fontId="4"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66" fontId="5" fillId="0" borderId="0" xfId="6" applyNumberFormat="1" applyFont="1" applyFill="1" applyBorder="1"/>
    <xf numFmtId="166" fontId="21" fillId="0" borderId="0" xfId="6" applyNumberFormat="1" applyFont="1" applyFill="1" applyBorder="1"/>
    <xf numFmtId="166" fontId="4" fillId="0" borderId="0" xfId="0" applyNumberFormat="1" applyFont="1" applyFill="1" applyBorder="1"/>
    <xf numFmtId="166" fontId="23" fillId="0" borderId="0" xfId="0" applyNumberFormat="1" applyFont="1" applyFill="1" applyBorder="1"/>
    <xf numFmtId="166" fontId="5" fillId="0" borderId="0" xfId="6" applyNumberFormat="1" applyFill="1" applyBorder="1"/>
    <xf numFmtId="0" fontId="54" fillId="7" borderId="19" xfId="0" applyFont="1" applyFill="1" applyBorder="1" applyAlignment="1">
      <alignment horizontal="center"/>
    </xf>
    <xf numFmtId="166" fontId="4" fillId="6" borderId="16" xfId="6" applyNumberFormat="1" applyFont="1" applyFill="1" applyBorder="1"/>
    <xf numFmtId="0" fontId="17" fillId="0" borderId="17" xfId="0" applyFont="1" applyBorder="1"/>
    <xf numFmtId="0" fontId="54" fillId="7" borderId="16" xfId="0" applyFont="1" applyFill="1" applyBorder="1"/>
    <xf numFmtId="166" fontId="54" fillId="7" borderId="23" xfId="0" applyNumberFormat="1" applyFont="1" applyFill="1" applyBorder="1"/>
    <xf numFmtId="166" fontId="4" fillId="0" borderId="9" xfId="0" applyNumberFormat="1" applyFont="1" applyFill="1" applyBorder="1"/>
    <xf numFmtId="0" fontId="23" fillId="0" borderId="23" xfId="0" applyFont="1" applyBorder="1"/>
    <xf numFmtId="0" fontId="23" fillId="6" borderId="16" xfId="0" applyFont="1" applyFill="1" applyBorder="1"/>
    <xf numFmtId="0" fontId="4" fillId="0" borderId="23" xfId="0" applyFont="1" applyBorder="1" applyAlignment="1">
      <alignment horizontal="center" wrapText="1"/>
    </xf>
    <xf numFmtId="0" fontId="2" fillId="6" borderId="17" xfId="0" applyFont="1" applyFill="1" applyBorder="1" applyAlignment="1">
      <alignment horizontal="center" vertical="center" wrapText="1"/>
    </xf>
    <xf numFmtId="9" fontId="2" fillId="6" borderId="7" xfId="6" applyFont="1" applyFill="1" applyBorder="1" applyAlignment="1">
      <alignment vertical="center"/>
    </xf>
    <xf numFmtId="9" fontId="4" fillId="6" borderId="7" xfId="6" applyFont="1" applyFill="1" applyBorder="1" applyAlignment="1"/>
    <xf numFmtId="9" fontId="3" fillId="6" borderId="7" xfId="6" applyFont="1" applyFill="1" applyBorder="1" applyAlignment="1"/>
    <xf numFmtId="3" fontId="17" fillId="6" borderId="8" xfId="0" applyNumberFormat="1" applyFont="1" applyFill="1" applyBorder="1" applyAlignment="1">
      <alignment horizontal="right" vertical="center"/>
    </xf>
    <xf numFmtId="3" fontId="17" fillId="6" borderId="17" xfId="0" applyNumberFormat="1" applyFont="1" applyFill="1" applyBorder="1" applyAlignment="1">
      <alignment horizontal="right" vertical="center"/>
    </xf>
    <xf numFmtId="9" fontId="4" fillId="6" borderId="17" xfId="6" applyFont="1" applyFill="1" applyBorder="1" applyAlignment="1"/>
    <xf numFmtId="9" fontId="2" fillId="6" borderId="7" xfId="6" applyFont="1" applyFill="1" applyBorder="1" applyAlignment="1"/>
    <xf numFmtId="0" fontId="23" fillId="6" borderId="7" xfId="0" applyFont="1" applyFill="1" applyBorder="1" applyAlignment="1">
      <alignment horizontal="center"/>
    </xf>
    <xf numFmtId="3" fontId="16" fillId="6" borderId="7" xfId="0" applyNumberFormat="1" applyFont="1" applyFill="1" applyBorder="1"/>
    <xf numFmtId="3" fontId="23" fillId="6" borderId="7" xfId="0" applyNumberFormat="1" applyFont="1" applyFill="1" applyBorder="1"/>
    <xf numFmtId="166" fontId="16" fillId="6" borderId="7" xfId="6" applyNumberFormat="1" applyFont="1" applyFill="1" applyBorder="1"/>
    <xf numFmtId="166" fontId="23" fillId="6" borderId="7" xfId="0" applyNumberFormat="1" applyFont="1" applyFill="1" applyBorder="1"/>
    <xf numFmtId="0" fontId="23" fillId="6" borderId="17" xfId="0" applyFont="1" applyFill="1" applyBorder="1"/>
    <xf numFmtId="0" fontId="23" fillId="6" borderId="7" xfId="0" applyFont="1" applyFill="1" applyBorder="1"/>
    <xf numFmtId="166" fontId="21" fillId="6" borderId="17" xfId="6" applyNumberFormat="1" applyFont="1" applyFill="1" applyBorder="1"/>
    <xf numFmtId="166" fontId="21" fillId="6" borderId="7" xfId="6" applyNumberFormat="1" applyFont="1" applyFill="1" applyBorder="1"/>
    <xf numFmtId="0" fontId="3" fillId="6" borderId="7" xfId="0" applyFont="1" applyFill="1" applyBorder="1"/>
    <xf numFmtId="0" fontId="3" fillId="0" borderId="7" xfId="0" applyFont="1" applyBorder="1" applyAlignment="1">
      <alignment horizontal="right"/>
    </xf>
    <xf numFmtId="0" fontId="4" fillId="3" borderId="17" xfId="0" applyFont="1" applyFill="1" applyBorder="1" applyAlignment="1">
      <alignment horizontal="center"/>
    </xf>
    <xf numFmtId="9" fontId="4" fillId="3" borderId="7" xfId="6" applyFont="1" applyFill="1" applyBorder="1"/>
    <xf numFmtId="0" fontId="61" fillId="3" borderId="7" xfId="0" quotePrefix="1" applyFont="1" applyFill="1" applyBorder="1" applyAlignment="1">
      <alignment horizontal="right"/>
    </xf>
    <xf numFmtId="166" fontId="4" fillId="3" borderId="7" xfId="6" applyNumberFormat="1" applyFont="1" applyFill="1" applyBorder="1"/>
    <xf numFmtId="9" fontId="4" fillId="3" borderId="7" xfId="6" applyNumberFormat="1" applyFont="1" applyFill="1" applyBorder="1"/>
    <xf numFmtId="165" fontId="4" fillId="3" borderId="7" xfId="0" applyNumberFormat="1" applyFont="1" applyFill="1" applyBorder="1"/>
    <xf numFmtId="3" fontId="4" fillId="3" borderId="17" xfId="0" applyNumberFormat="1" applyFont="1" applyFill="1" applyBorder="1"/>
    <xf numFmtId="9" fontId="4" fillId="3" borderId="7" xfId="6" applyFont="1" applyFill="1" applyBorder="1" applyAlignment="1">
      <alignment vertical="center"/>
    </xf>
    <xf numFmtId="168" fontId="4" fillId="3" borderId="17" xfId="0" applyNumberFormat="1" applyFont="1" applyFill="1" applyBorder="1"/>
    <xf numFmtId="168" fontId="4" fillId="3" borderId="7" xfId="0" applyNumberFormat="1" applyFont="1" applyFill="1" applyBorder="1"/>
    <xf numFmtId="0" fontId="4" fillId="0" borderId="7" xfId="0" applyFont="1" applyBorder="1" applyAlignment="1">
      <alignment vertical="center"/>
    </xf>
    <xf numFmtId="3" fontId="4" fillId="0" borderId="0" xfId="0" applyNumberFormat="1" applyFont="1" applyFill="1" applyAlignment="1">
      <alignment vertical="center"/>
    </xf>
    <xf numFmtId="3" fontId="4" fillId="0" borderId="0" xfId="0" applyNumberFormat="1" applyFont="1" applyAlignment="1">
      <alignment vertical="center"/>
    </xf>
    <xf numFmtId="0" fontId="4" fillId="0" borderId="0" xfId="0" applyFont="1" applyAlignment="1">
      <alignment vertical="center"/>
    </xf>
    <xf numFmtId="9" fontId="4" fillId="0" borderId="0" xfId="0" applyNumberFormat="1" applyFont="1" applyAlignment="1">
      <alignment vertical="center"/>
    </xf>
    <xf numFmtId="0" fontId="4" fillId="0" borderId="7" xfId="0" applyFont="1" applyFill="1" applyBorder="1" applyAlignment="1">
      <alignment vertical="center" wrapText="1"/>
    </xf>
    <xf numFmtId="0" fontId="4" fillId="0" borderId="7" xfId="0" applyFont="1" applyFill="1" applyBorder="1" applyAlignment="1">
      <alignment vertical="center"/>
    </xf>
    <xf numFmtId="3" fontId="14" fillId="0" borderId="0" xfId="0" applyNumberFormat="1" applyFont="1" applyAlignment="1">
      <alignment vertical="center"/>
    </xf>
    <xf numFmtId="0" fontId="16" fillId="0" borderId="0" xfId="0" applyFont="1" applyAlignment="1">
      <alignment vertical="center"/>
    </xf>
    <xf numFmtId="0" fontId="2" fillId="5" borderId="9" xfId="10" applyFont="1" applyFill="1" applyBorder="1" applyAlignment="1">
      <alignment horizontal="center" vertical="center" wrapText="1"/>
    </xf>
    <xf numFmtId="0" fontId="2" fillId="0" borderId="9" xfId="10" applyFont="1" applyBorder="1" applyAlignment="1">
      <alignment horizontal="center" vertical="center" wrapText="1"/>
    </xf>
    <xf numFmtId="0" fontId="2" fillId="7" borderId="16" xfId="0" applyFont="1" applyFill="1" applyBorder="1" applyAlignment="1">
      <alignment horizontal="center" vertical="center" wrapText="1"/>
    </xf>
    <xf numFmtId="0" fontId="2" fillId="0" borderId="17" xfId="10" applyFont="1" applyBorder="1" applyAlignment="1">
      <alignment horizontal="center" vertical="center" wrapText="1"/>
    </xf>
    <xf numFmtId="0" fontId="2" fillId="0" borderId="23" xfId="10" applyFont="1" applyBorder="1" applyAlignment="1">
      <alignment horizontal="center" vertical="center" wrapText="1"/>
    </xf>
    <xf numFmtId="1" fontId="16" fillId="0" borderId="19" xfId="0" applyNumberFormat="1" applyFont="1" applyBorder="1"/>
    <xf numFmtId="0" fontId="17" fillId="0" borderId="0" xfId="10" applyFont="1"/>
    <xf numFmtId="0" fontId="2" fillId="0" borderId="0" xfId="0" applyFont="1" applyAlignment="1">
      <alignment horizont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7" borderId="12" xfId="0" applyFont="1" applyFill="1" applyBorder="1" applyAlignment="1">
      <alignment horizontal="center"/>
    </xf>
    <xf numFmtId="0" fontId="2" fillId="7" borderId="16" xfId="0" applyFont="1" applyFill="1" applyBorder="1" applyAlignment="1">
      <alignment horizontal="center" vertical="center" wrapText="1"/>
    </xf>
    <xf numFmtId="166" fontId="5" fillId="0" borderId="0" xfId="6" applyNumberFormat="1" applyBorder="1"/>
    <xf numFmtId="166" fontId="5" fillId="0" borderId="0" xfId="6" applyNumberFormat="1"/>
    <xf numFmtId="166" fontId="4" fillId="0" borderId="0" xfId="0" applyNumberFormat="1" applyFont="1" applyBorder="1"/>
    <xf numFmtId="166" fontId="4" fillId="0" borderId="0" xfId="0" applyNumberFormat="1" applyFont="1"/>
    <xf numFmtId="0" fontId="4" fillId="0" borderId="0" xfId="0" applyFont="1" applyBorder="1" applyAlignment="1">
      <alignment horizontal="right"/>
    </xf>
    <xf numFmtId="0" fontId="3" fillId="0" borderId="0" xfId="0" applyFont="1" applyBorder="1"/>
    <xf numFmtId="166" fontId="40" fillId="0" borderId="0" xfId="6" applyNumberFormat="1" applyFont="1" applyBorder="1"/>
    <xf numFmtId="166" fontId="2" fillId="0" borderId="0" xfId="0" applyNumberFormat="1" applyFont="1" applyBorder="1"/>
    <xf numFmtId="166" fontId="2" fillId="0" borderId="0" xfId="0" applyNumberFormat="1" applyFont="1"/>
    <xf numFmtId="3" fontId="4" fillId="0" borderId="7" xfId="0" applyNumberFormat="1" applyFont="1" applyFill="1" applyBorder="1" applyAlignment="1">
      <alignment horizontal="right"/>
    </xf>
    <xf numFmtId="0" fontId="4" fillId="0" borderId="0" xfId="0" applyFont="1" applyAlignment="1">
      <alignment horizontal="left" vertical="top" wrapText="1"/>
    </xf>
    <xf numFmtId="0" fontId="2" fillId="0" borderId="0" xfId="0" applyFont="1" applyAlignment="1">
      <alignment horizont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6" borderId="12" xfId="0" applyFont="1" applyFill="1" applyBorder="1" applyAlignment="1">
      <alignment horizontal="center" vertical="center"/>
    </xf>
    <xf numFmtId="0" fontId="2" fillId="6" borderId="7" xfId="0" applyFont="1" applyFill="1" applyBorder="1" applyAlignment="1">
      <alignment horizontal="center" vertical="center"/>
    </xf>
    <xf numFmtId="0" fontId="4" fillId="0" borderId="0" xfId="0" applyFont="1" applyAlignment="1">
      <alignment horizontal="left" wrapText="1"/>
    </xf>
    <xf numFmtId="0" fontId="4" fillId="0" borderId="0" xfId="0" quotePrefix="1" applyFont="1" applyAlignment="1">
      <alignment horizontal="left" vertical="center" wrapText="1"/>
    </xf>
    <xf numFmtId="0" fontId="4" fillId="0" borderId="0" xfId="0" applyFont="1" applyFill="1" applyAlignment="1">
      <alignment horizontal="left" vertical="top" wrapText="1"/>
    </xf>
    <xf numFmtId="0" fontId="4" fillId="0" borderId="0" xfId="0" quotePrefix="1" applyFont="1" applyFill="1" applyAlignment="1">
      <alignment horizontal="left" vertical="top" wrapText="1"/>
    </xf>
    <xf numFmtId="0" fontId="4" fillId="0" borderId="0" xfId="0" quotePrefix="1" applyFont="1" applyAlignment="1">
      <alignment horizontal="left" vertical="top" wrapText="1"/>
    </xf>
    <xf numFmtId="0" fontId="2" fillId="7" borderId="12" xfId="0" applyFont="1" applyFill="1" applyBorder="1" applyAlignment="1">
      <alignment horizontal="center"/>
    </xf>
    <xf numFmtId="0" fontId="2" fillId="7" borderId="7" xfId="0" applyFont="1" applyFill="1" applyBorder="1" applyAlignment="1">
      <alignment horizontal="center"/>
    </xf>
    <xf numFmtId="0" fontId="2" fillId="7" borderId="1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6"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0" xfId="0" applyNumberFormat="1" applyFont="1" applyFill="1" applyBorder="1" applyAlignment="1">
      <alignment horizontal="center" vertical="center"/>
    </xf>
    <xf numFmtId="0" fontId="4" fillId="0" borderId="0" xfId="0" quotePrefix="1" applyFont="1" applyBorder="1" applyAlignment="1">
      <alignment horizontal="left" wrapText="1"/>
    </xf>
    <xf numFmtId="0" fontId="4" fillId="0" borderId="0" xfId="0" quotePrefix="1" applyFont="1" applyAlignment="1">
      <alignment horizontal="left" wrapText="1"/>
    </xf>
    <xf numFmtId="0" fontId="64" fillId="0" borderId="0" xfId="0" applyFont="1"/>
    <xf numFmtId="0" fontId="10" fillId="0" borderId="30" xfId="2" applyFont="1" applyBorder="1" applyAlignment="1">
      <alignment vertical="center" wrapText="1"/>
    </xf>
    <xf numFmtId="0" fontId="14" fillId="0" borderId="30" xfId="2" applyFont="1" applyBorder="1" applyAlignment="1">
      <alignment horizontal="center" vertical="center" wrapText="1"/>
    </xf>
    <xf numFmtId="0" fontId="14" fillId="0" borderId="30" xfId="2" applyFont="1" applyBorder="1" applyAlignment="1">
      <alignment horizontal="center" vertical="center"/>
    </xf>
    <xf numFmtId="0" fontId="10" fillId="0" borderId="30" xfId="2" applyFont="1" applyBorder="1" applyAlignment="1">
      <alignment horizontal="justify" vertical="center" wrapText="1"/>
    </xf>
    <xf numFmtId="3" fontId="4" fillId="0" borderId="30" xfId="2" applyNumberFormat="1" applyFont="1" applyBorder="1"/>
    <xf numFmtId="0" fontId="14" fillId="0" borderId="30" xfId="2" applyFont="1" applyBorder="1"/>
    <xf numFmtId="3" fontId="23" fillId="0" borderId="30" xfId="2" applyNumberFormat="1" applyFont="1" applyBorder="1"/>
    <xf numFmtId="0" fontId="4" fillId="0" borderId="30" xfId="0" applyFont="1" applyBorder="1" applyAlignment="1">
      <alignment horizontal="right"/>
    </xf>
    <xf numFmtId="0" fontId="2" fillId="0" borderId="9" xfId="11" applyFont="1" applyBorder="1" applyAlignment="1">
      <alignment horizontal="center"/>
    </xf>
    <xf numFmtId="9" fontId="2" fillId="0" borderId="28" xfId="9" applyFont="1" applyFill="1" applyBorder="1" applyAlignment="1">
      <alignment horizontal="center"/>
    </xf>
    <xf numFmtId="9" fontId="4" fillId="0" borderId="9" xfId="9" applyFont="1" applyFill="1" applyBorder="1" applyAlignment="1">
      <alignment horizontal="center"/>
    </xf>
  </cellXfs>
  <cellStyles count="16">
    <cellStyle name="Excel Built-in Normal" xfId="15" xr:uid="{715E368D-A3C0-4464-8F75-5B59123138DF}"/>
    <cellStyle name="Lien hypertexte"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 3 2" xfId="12" xr:uid="{BB2382CD-3485-4CF2-B21E-7548FAB5CDA8}"/>
    <cellStyle name="Normal 2 4" xfId="11" xr:uid="{74F42736-659C-457D-ABE2-F84EE1CAECEE}"/>
    <cellStyle name="Normal_Effort financier des autres ministères" xfId="5" xr:uid="{00000000-0005-0000-0000-000005000000}"/>
    <cellStyle name="Pourcentage" xfId="6" builtinId="5"/>
    <cellStyle name="Pourcentage 2" xfId="7" xr:uid="{00000000-0005-0000-0000-000007000000}"/>
    <cellStyle name="Pourcentage 2 2" xfId="13" xr:uid="{47B98BF3-CBAE-42A3-BCFF-CA80BBDDAD66}"/>
    <cellStyle name="Pourcentage 3" xfId="8" xr:uid="{00000000-0005-0000-0000-000008000000}"/>
    <cellStyle name="Pourcentage 4" xfId="9" xr:uid="{00000000-0005-0000-0000-000009000000}"/>
    <cellStyle name="Pourcentage 5" xfId="14" xr:uid="{21A3C240-2EB7-4966-9F9A-EACE173C359E}"/>
    <cellStyle name="Texte explicatif" xfId="10" builtinId="5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E0021"/>
      <rgbColor rgb="00008080"/>
      <rgbColor rgb="000000FF"/>
      <rgbColor rgb="0000CCFF"/>
      <rgbColor rgb="00CCFFFF"/>
      <rgbColor rgb="00CCFFCC"/>
      <rgbColor rgb="00FFFF99"/>
      <rgbColor rgb="0083CAFF"/>
      <rgbColor rgb="00FF99CC"/>
      <rgbColor rgb="00CC99FF"/>
      <rgbColor rgb="00FFCC99"/>
      <rgbColor rgb="003366FF"/>
      <rgbColor rgb="0033CCCC"/>
      <rgbColor rgb="0099CC00"/>
      <rgbColor rgb="00FFD320"/>
      <rgbColor rgb="00FF9900"/>
      <rgbColor rgb="00FF420E"/>
      <rgbColor rgb="00666699"/>
      <rgbColor rgb="00B3B3B3"/>
      <rgbColor rgb="00004586"/>
      <rgbColor rgb="00579D1C"/>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 Id="rId9"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 Id="rId9"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6" Type="http://schemas.openxmlformats.org/officeDocument/2006/relationships/hyperlink" Target="http://www.guimet.fr/" TargetMode="External"/><Relationship Id="rId21" Type="http://schemas.openxmlformats.org/officeDocument/2006/relationships/hyperlink" Target="http://www.sevresciteceramique.fr/" TargetMode="External"/><Relationship Id="rId42" Type="http://schemas.openxmlformats.org/officeDocument/2006/relationships/hyperlink" Target="http://www.versailles.archi.fr/" TargetMode="External"/><Relationship Id="rId47" Type="http://schemas.openxmlformats.org/officeDocument/2006/relationships/hyperlink" Target="http://www.montpellier.archi.fr/" TargetMode="External"/><Relationship Id="rId63" Type="http://schemas.openxmlformats.org/officeDocument/2006/relationships/hyperlink" Target="http://www.cnv.fr/" TargetMode="External"/><Relationship Id="rId68" Type="http://schemas.openxmlformats.org/officeDocument/2006/relationships/hyperlink" Target="http://www.chambord.org/" TargetMode="External"/><Relationship Id="rId16" Type="http://schemas.openxmlformats.org/officeDocument/2006/relationships/hyperlink" Target="https://www.ensp-arles.fr/" TargetMode="External"/><Relationship Id="rId11" Type="http://schemas.openxmlformats.org/officeDocument/2006/relationships/hyperlink" Target="http://www.cnsad.fr/" TargetMode="External"/><Relationship Id="rId32" Type="http://schemas.openxmlformats.org/officeDocument/2006/relationships/hyperlink" Target="http://www.inp.fr/" TargetMode="External"/><Relationship Id="rId37" Type="http://schemas.openxmlformats.org/officeDocument/2006/relationships/hyperlink" Target="http://www.marnelavallee.archi.fr/" TargetMode="External"/><Relationship Id="rId53" Type="http://schemas.openxmlformats.org/officeDocument/2006/relationships/hyperlink" Target="http://www.rouen.archi.fr/" TargetMode="External"/><Relationship Id="rId58" Type="http://schemas.openxmlformats.org/officeDocument/2006/relationships/hyperlink" Target="http://www.ensa-dijon.fr/" TargetMode="External"/><Relationship Id="rId74" Type="http://schemas.openxmlformats.org/officeDocument/2006/relationships/hyperlink" Target="http://www.palais-decouverte.fr/" TargetMode="External"/><Relationship Id="rId79" Type="http://schemas.openxmlformats.org/officeDocument/2006/relationships/hyperlink" Target="http://www.colline.fr/" TargetMode="External"/><Relationship Id="rId5" Type="http://schemas.openxmlformats.org/officeDocument/2006/relationships/hyperlink" Target="http://www.centrepompidou.fr/" TargetMode="External"/><Relationship Id="rId61" Type="http://schemas.openxmlformats.org/officeDocument/2006/relationships/hyperlink" Target="http://www.villa-arson.fr/" TargetMode="External"/><Relationship Id="rId82" Type="http://schemas.openxmlformats.org/officeDocument/2006/relationships/printerSettings" Target="../printerSettings/printerSettings28.bin"/><Relationship Id="rId19" Type="http://schemas.openxmlformats.org/officeDocument/2006/relationships/hyperlink" Target="https://www.rebatirnotredamedeparis.fr/" TargetMode="External"/><Relationship Id="rId14" Type="http://schemas.openxmlformats.org/officeDocument/2006/relationships/hyperlink" Target="http://www.ecoledulouvre.fr/" TargetMode="External"/><Relationship Id="rId22" Type="http://schemas.openxmlformats.org/officeDocument/2006/relationships/hyperlink" Target="http://www.musee-adriendubouche.fr/" TargetMode="External"/><Relationship Id="rId27" Type="http://schemas.openxmlformats.org/officeDocument/2006/relationships/hyperlink" Target="http://www.mucem.org/" TargetMode="External"/><Relationship Id="rId30" Type="http://schemas.openxmlformats.org/officeDocument/2006/relationships/hyperlink" Target="http://www.quaibranly.fr/" TargetMode="External"/><Relationship Id="rId35" Type="http://schemas.openxmlformats.org/officeDocument/2006/relationships/hyperlink" Target="http://www.musee-rodin.fr/" TargetMode="External"/><Relationship Id="rId43" Type="http://schemas.openxmlformats.org/officeDocument/2006/relationships/hyperlink" Target="http://www.bordeaux.archi.fr/" TargetMode="External"/><Relationship Id="rId48" Type="http://schemas.openxmlformats.org/officeDocument/2006/relationships/hyperlink" Target="http://www.lille.archi.fr/" TargetMode="External"/><Relationship Id="rId56" Type="http://schemas.openxmlformats.org/officeDocument/2006/relationships/hyperlink" Target="http://www.toulouse.archi.fr/" TargetMode="External"/><Relationship Id="rId64" Type="http://schemas.openxmlformats.org/officeDocument/2006/relationships/hyperlink" Target="http://www.cnd.fr/" TargetMode="External"/><Relationship Id="rId69" Type="http://schemas.openxmlformats.org/officeDocument/2006/relationships/hyperlink" Target="http://www.ensci.com/" TargetMode="External"/><Relationship Id="rId77" Type="http://schemas.openxmlformats.org/officeDocument/2006/relationships/hyperlink" Target="http://www.rmngp.fr/" TargetMode="External"/><Relationship Id="rId8" Type="http://schemas.openxmlformats.org/officeDocument/2006/relationships/hyperlink" Target="http://www.centrenationaldulivre.fr/" TargetMode="External"/><Relationship Id="rId51" Type="http://schemas.openxmlformats.org/officeDocument/2006/relationships/hyperlink" Target="http://www.nancy.archi.fr/" TargetMode="External"/><Relationship Id="rId72" Type="http://schemas.openxmlformats.org/officeDocument/2006/relationships/hyperlink" Target="http://www.institut-national-audiovisuel.fr/" TargetMode="External"/><Relationship Id="rId80" Type="http://schemas.openxmlformats.org/officeDocument/2006/relationships/hyperlink" Target="http://www.theatre-odeon.fr/" TargetMode="External"/><Relationship Id="rId3" Type="http://schemas.openxmlformats.org/officeDocument/2006/relationships/hyperlink" Target="http://www.bpi.fr/" TargetMode="External"/><Relationship Id="rId12" Type="http://schemas.openxmlformats.org/officeDocument/2006/relationships/hyperlink" Target="http://www.cnsmdp.fr/" TargetMode="External"/><Relationship Id="rId17" Type="http://schemas.openxmlformats.org/officeDocument/2006/relationships/hyperlink" Target="http://www.ensad.fr/" TargetMode="External"/><Relationship Id="rId25" Type="http://schemas.openxmlformats.org/officeDocument/2006/relationships/hyperlink" Target="http://www.musee-orangerie.fr/" TargetMode="External"/><Relationship Id="rId33" Type="http://schemas.openxmlformats.org/officeDocument/2006/relationships/hyperlink" Target="http://www.musee-henner.fr/" TargetMode="External"/><Relationship Id="rId38" Type="http://schemas.openxmlformats.org/officeDocument/2006/relationships/hyperlink" Target="http://www.paris-belleville.archi.fr/" TargetMode="External"/><Relationship Id="rId46" Type="http://schemas.openxmlformats.org/officeDocument/2006/relationships/hyperlink" Target="http://www.grenoble.archi.fr/" TargetMode="External"/><Relationship Id="rId59" Type="http://schemas.openxmlformats.org/officeDocument/2006/relationships/hyperlink" Target="http://ensa-limoges.fr/" TargetMode="External"/><Relationship Id="rId67" Type="http://schemas.openxmlformats.org/officeDocument/2006/relationships/hyperlink" Target="http://www.comedie-francaise.fr/" TargetMode="External"/><Relationship Id="rId20" Type="http://schemas.openxmlformats.org/officeDocument/2006/relationships/hyperlink" Target="http://www.palais-portedoree.fr/" TargetMode="External"/><Relationship Id="rId41" Type="http://schemas.openxmlformats.org/officeDocument/2006/relationships/hyperlink" Target="http://www.paris-lavillette.archi.fr/" TargetMode="External"/><Relationship Id="rId54" Type="http://schemas.openxmlformats.org/officeDocument/2006/relationships/hyperlink" Target="http://www.st-etienne.archi.fr/" TargetMode="External"/><Relationship Id="rId62" Type="http://schemas.openxmlformats.org/officeDocument/2006/relationships/hyperlink" Target="http://www.inha.fr/" TargetMode="External"/><Relationship Id="rId70" Type="http://schemas.openxmlformats.org/officeDocument/2006/relationships/hyperlink" Target="http://www.femis.fr/" TargetMode="External"/><Relationship Id="rId75" Type="http://schemas.openxmlformats.org/officeDocument/2006/relationships/hyperlink" Target="http://www.villette.com/" TargetMode="External"/><Relationship Id="rId1" Type="http://schemas.openxmlformats.org/officeDocument/2006/relationships/hyperlink" Target="http://www.villamedici.it/" TargetMode="External"/><Relationship Id="rId6" Type="http://schemas.openxmlformats.org/officeDocument/2006/relationships/hyperlink" Target="http://www.cnap.fr/" TargetMode="External"/><Relationship Id="rId15" Type="http://schemas.openxmlformats.org/officeDocument/2006/relationships/hyperlink" Target="http://www.ensapc.fr/" TargetMode="External"/><Relationship Id="rId23" Type="http://schemas.openxmlformats.org/officeDocument/2006/relationships/hyperlink" Target="http://www.mobiliernational.culture.gouv.fr/" TargetMode="External"/><Relationship Id="rId28" Type="http://schemas.openxmlformats.org/officeDocument/2006/relationships/hyperlink" Target="http://www.louvre.fr/" TargetMode="External"/><Relationship Id="rId36" Type="http://schemas.openxmlformats.org/officeDocument/2006/relationships/hyperlink" Target="http://www.oppic.fr/" TargetMode="External"/><Relationship Id="rId49" Type="http://schemas.openxmlformats.org/officeDocument/2006/relationships/hyperlink" Target="http://www.lyon.archi.fr/" TargetMode="External"/><Relationship Id="rId57" Type="http://schemas.openxmlformats.org/officeDocument/2006/relationships/hyperlink" Target="http://www.ensa-bourges.fr/" TargetMode="External"/><Relationship Id="rId10" Type="http://schemas.openxmlformats.org/officeDocument/2006/relationships/hyperlink" Target="http://www.chateauversailles.fr/" TargetMode="External"/><Relationship Id="rId31" Type="http://schemas.openxmlformats.org/officeDocument/2006/relationships/hyperlink" Target="http://www.inrap.fr/" TargetMode="External"/><Relationship Id="rId44" Type="http://schemas.openxmlformats.org/officeDocument/2006/relationships/hyperlink" Target="http://www.rennes.archi.fr/" TargetMode="External"/><Relationship Id="rId52" Type="http://schemas.openxmlformats.org/officeDocument/2006/relationships/hyperlink" Target="http://www.nantes.archi.fr/" TargetMode="External"/><Relationship Id="rId60" Type="http://schemas.openxmlformats.org/officeDocument/2006/relationships/hyperlink" Target="http://www.ensa-nancy.fr/" TargetMode="External"/><Relationship Id="rId65" Type="http://schemas.openxmlformats.org/officeDocument/2006/relationships/hyperlink" Target="http://www.citechaillot.fr/" TargetMode="External"/><Relationship Id="rId73" Type="http://schemas.openxmlformats.org/officeDocument/2006/relationships/hyperlink" Target="http://www.operadeparis.fr/" TargetMode="External"/><Relationship Id="rId78" Type="http://schemas.openxmlformats.org/officeDocument/2006/relationships/hyperlink" Target="http://www.theatre-chaillot.fr/" TargetMode="External"/><Relationship Id="rId81" Type="http://schemas.openxmlformats.org/officeDocument/2006/relationships/hyperlink" Target="http://www.tns.fr/" TargetMode="External"/><Relationship Id="rId4" Type="http://schemas.openxmlformats.org/officeDocument/2006/relationships/hyperlink" Target="http://www.monuments-nationaux.fr/" TargetMode="External"/><Relationship Id="rId9" Type="http://schemas.openxmlformats.org/officeDocument/2006/relationships/hyperlink" Target="http://www.musee-chateau-fontainebleau.fr/" TargetMode="External"/><Relationship Id="rId13" Type="http://schemas.openxmlformats.org/officeDocument/2006/relationships/hyperlink" Target="http://www.cnsmd-lyon.fr/" TargetMode="External"/><Relationship Id="rId18" Type="http://schemas.openxmlformats.org/officeDocument/2006/relationships/hyperlink" Target="http://www.ensba.fr/" TargetMode="External"/><Relationship Id="rId39" Type="http://schemas.openxmlformats.org/officeDocument/2006/relationships/hyperlink" Target="http://www.paris-malaquais.archi.fr/" TargetMode="External"/><Relationship Id="rId34" Type="http://schemas.openxmlformats.org/officeDocument/2006/relationships/hyperlink" Target="http://www.musee-moreau.fr/" TargetMode="External"/><Relationship Id="rId50" Type="http://schemas.openxmlformats.org/officeDocument/2006/relationships/hyperlink" Target="http://www.marseille.archi.fr/" TargetMode="External"/><Relationship Id="rId55" Type="http://schemas.openxmlformats.org/officeDocument/2006/relationships/hyperlink" Target="http://www.strasbourg.archi.fr/" TargetMode="External"/><Relationship Id="rId76" Type="http://schemas.openxmlformats.org/officeDocument/2006/relationships/hyperlink" Target="http://www.grandpalais.fr/" TargetMode="External"/><Relationship Id="rId7" Type="http://schemas.openxmlformats.org/officeDocument/2006/relationships/hyperlink" Target="http://www.cnc.fr/" TargetMode="External"/><Relationship Id="rId71" Type="http://schemas.openxmlformats.org/officeDocument/2006/relationships/hyperlink" Target="https://epic-montsaintmichel.fr/" TargetMode="External"/><Relationship Id="rId2" Type="http://schemas.openxmlformats.org/officeDocument/2006/relationships/hyperlink" Target="http://www.bnf.fr/" TargetMode="External"/><Relationship Id="rId29" Type="http://schemas.openxmlformats.org/officeDocument/2006/relationships/hyperlink" Target="http://www.musee-picasso.fr/" TargetMode="External"/><Relationship Id="rId24" Type="http://schemas.openxmlformats.org/officeDocument/2006/relationships/hyperlink" Target="http://www.musee-orsay.fr/" TargetMode="External"/><Relationship Id="rId40" Type="http://schemas.openxmlformats.org/officeDocument/2006/relationships/hyperlink" Target="http://www.paris-valdeseine.archi.fr/" TargetMode="External"/><Relationship Id="rId45" Type="http://schemas.openxmlformats.org/officeDocument/2006/relationships/hyperlink" Target="http://www.clermont-fd.archi.fr/" TargetMode="External"/><Relationship Id="rId66" Type="http://schemas.openxmlformats.org/officeDocument/2006/relationships/hyperlink" Target="http://www.citedelamusique.f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usee-fernandleger.fr/" TargetMode="External"/><Relationship Id="rId13" Type="http://schemas.openxmlformats.org/officeDocument/2006/relationships/hyperlink" Target="http://palaisdecompiegne.fr/" TargetMode="External"/><Relationship Id="rId18" Type="http://schemas.openxmlformats.org/officeDocument/2006/relationships/hyperlink" Target="http://www.c2rmf.fr/" TargetMode="External"/><Relationship Id="rId3" Type="http://schemas.openxmlformats.org/officeDocument/2006/relationships/hyperlink" Target="http://musees-nationaux-malmaison.fr/musees-napoleonien-africain/" TargetMode="External"/><Relationship Id="rId21" Type="http://schemas.openxmlformats.org/officeDocument/2006/relationships/hyperlink" Target="http://www.mediatheque-patrimoine.culture.gouv.fr/" TargetMode="External"/><Relationship Id="rId7" Type="http://schemas.openxmlformats.org/officeDocument/2006/relationships/hyperlink" Target="http://musee-clemenceau-delattre.fr/" TargetMode="External"/><Relationship Id="rId12" Type="http://schemas.openxmlformats.org/officeDocument/2006/relationships/hyperlink" Target="http://www.musee-prehistoire-eyzies.fr/" TargetMode="External"/><Relationship Id="rId17" Type="http://schemas.openxmlformats.org/officeDocument/2006/relationships/hyperlink" Target="http://www.museedesplansreliefs.culture.fr/" TargetMode="External"/><Relationship Id="rId25" Type="http://schemas.openxmlformats.org/officeDocument/2006/relationships/printerSettings" Target="../printerSettings/printerSettings29.bin"/><Relationship Id="rId2" Type="http://schemas.openxmlformats.org/officeDocument/2006/relationships/hyperlink" Target="http://musees-nationaux-malmaison.fr/musee-maisonbonaparte/" TargetMode="External"/><Relationship Id="rId16" Type="http://schemas.openxmlformats.org/officeDocument/2006/relationships/hyperlink" Target="http://www.musee-chateau-pau.fr/" TargetMode="External"/><Relationship Id="rId20" Type="http://schemas.openxmlformats.org/officeDocument/2006/relationships/hyperlink" Target="http://www.lrmh.fr/" TargetMode="External"/><Relationship Id="rId1" Type="http://schemas.openxmlformats.org/officeDocument/2006/relationships/hyperlink" Target="http://www.chateau-malmaison.fr/" TargetMode="External"/><Relationship Id="rId6" Type="http://schemas.openxmlformats.org/officeDocument/2006/relationships/hyperlink" Target="http://www.musee-magnin.fr/" TargetMode="External"/><Relationship Id="rId11" Type="http://schemas.openxmlformats.org/officeDocument/2006/relationships/hyperlink" Target="http://www.port-royal-des-champs.eu/" TargetMode="External"/><Relationship Id="rId24" Type="http://schemas.openxmlformats.org/officeDocument/2006/relationships/hyperlink" Target="http://www.archivesnationales.culture.gouv.fr/anom/fr/" TargetMode="External"/><Relationship Id="rId5" Type="http://schemas.openxmlformats.org/officeDocument/2006/relationships/hyperlink" Target="http://www.musee-moyenage.fr/" TargetMode="External"/><Relationship Id="rId15" Type="http://schemas.openxmlformats.org/officeDocument/2006/relationships/hyperlink" Target="http://musee-archeologienationale.fr/" TargetMode="External"/><Relationship Id="rId23" Type="http://schemas.openxmlformats.org/officeDocument/2006/relationships/hyperlink" Target="http://www.archivesnationales.culture.gouv.fr/camt/" TargetMode="External"/><Relationship Id="rId10" Type="http://schemas.openxmlformats.org/officeDocument/2006/relationships/hyperlink" Target="http://www.musee-picasso-vallauris.fr/" TargetMode="External"/><Relationship Id="rId19" Type="http://schemas.openxmlformats.org/officeDocument/2006/relationships/hyperlink" Target="https://www.culture.gouv.fr/Thematiques/Archeologie/Acteurs-metiers-formations/Le-Departement-des-recherches-subaquatiques-et-sous-marines" TargetMode="External"/><Relationship Id="rId4" Type="http://schemas.openxmlformats.org/officeDocument/2006/relationships/hyperlink" Target="http://www.musee-renaissance.fr/" TargetMode="External"/><Relationship Id="rId9" Type="http://schemas.openxmlformats.org/officeDocument/2006/relationships/hyperlink" Target="http://www.musee-chagall.fr/" TargetMode="External"/><Relationship Id="rId14" Type="http://schemas.openxmlformats.org/officeDocument/2006/relationships/hyperlink" Target="http://www.museefrancoamericain.fr/" TargetMode="External"/><Relationship Id="rId22" Type="http://schemas.openxmlformats.org/officeDocument/2006/relationships/hyperlink" Target="http://www.archives-nationales.culture.gouv.fr/"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zoomScale="115" zoomScaleNormal="115" workbookViewId="0"/>
  </sheetViews>
  <sheetFormatPr baseColWidth="10" defaultColWidth="11.5703125" defaultRowHeight="11.25" x14ac:dyDescent="0.2"/>
  <cols>
    <col min="1" max="1" width="21.5703125" style="3" bestFit="1" customWidth="1"/>
    <col min="2" max="2" width="97" style="3" bestFit="1" customWidth="1"/>
    <col min="3" max="16384" width="11.5703125" style="3"/>
  </cols>
  <sheetData>
    <row r="1" spans="1:2" x14ac:dyDescent="0.2">
      <c r="A1" s="1" t="s">
        <v>0</v>
      </c>
    </row>
    <row r="2" spans="1:2" ht="10.15" x14ac:dyDescent="0.2">
      <c r="A2" s="1"/>
    </row>
    <row r="3" spans="1:2" x14ac:dyDescent="0.2">
      <c r="A3" s="33"/>
      <c r="B3" s="75" t="s">
        <v>831</v>
      </c>
    </row>
    <row r="4" spans="1:2" x14ac:dyDescent="0.2">
      <c r="A4" s="33"/>
      <c r="B4" s="309" t="s">
        <v>862</v>
      </c>
    </row>
    <row r="5" spans="1:2" x14ac:dyDescent="0.2">
      <c r="A5" s="63"/>
      <c r="B5" s="309" t="s">
        <v>827</v>
      </c>
    </row>
    <row r="6" spans="1:2" x14ac:dyDescent="0.2">
      <c r="A6" s="33"/>
      <c r="B6" s="75" t="s">
        <v>848</v>
      </c>
    </row>
    <row r="7" spans="1:2" x14ac:dyDescent="0.2">
      <c r="A7" s="33"/>
      <c r="B7" s="75" t="s">
        <v>849</v>
      </c>
    </row>
    <row r="8" spans="1:2" x14ac:dyDescent="0.2">
      <c r="A8" s="33"/>
      <c r="B8" s="75" t="s">
        <v>850</v>
      </c>
    </row>
    <row r="9" spans="1:2" x14ac:dyDescent="0.2">
      <c r="A9" s="33"/>
      <c r="B9" s="75" t="s">
        <v>828</v>
      </c>
    </row>
    <row r="10" spans="1:2" x14ac:dyDescent="0.2">
      <c r="A10" s="33"/>
      <c r="B10" s="75" t="s">
        <v>829</v>
      </c>
    </row>
    <row r="11" spans="1:2" x14ac:dyDescent="0.2">
      <c r="A11" s="33"/>
      <c r="B11" s="75" t="s">
        <v>830</v>
      </c>
    </row>
    <row r="12" spans="1:2" ht="10.15" x14ac:dyDescent="0.2">
      <c r="A12" s="33"/>
    </row>
  </sheetData>
  <customSheetViews>
    <customSheetView guid="{254CA843-A8D1-434E-AB9C-F327B1D1E748}" scale="110">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cale="110">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scale="110">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cale="110">
      <selection activeCell="B20" sqref="B20"/>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cale="110">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cale="110">
      <selection activeCell="B12" sqref="B12"/>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hyperlinks>
    <hyperlink ref="B3" location="'Tableau 1'!A1" display="Tableau 1 : Budget du Ministère de la Culture, 2017-2022 (crédits exécutés et lois de finances initiales, LFI)" xr:uid="{00000000-0004-0000-0000-000000000000}"/>
    <hyperlink ref="B4" location="'Tableau 2  '!A1" display="Tableau 2 : Crédits affectés aux établissements publics culturels sous tutelle du ministère de la Culture et nombre d'équivalents temps pleins travaillés (2020 - 2024)" xr:uid="{00000000-0004-0000-0000-000001000000}"/>
    <hyperlink ref="B8" location="'Tableau 4'!A1" display="Tableau 4 : Dépenses fiscales en matière de culture et de communication, 2017-2022" xr:uid="{00000000-0004-0000-0000-000002000000}"/>
    <hyperlink ref="B10" location="'Tableau 6'!A1" display="Tableau 6 : Redevances et taxes fiscales affectées au financement de la culture et de la communication, 2019 - 2024" xr:uid="{00000000-0004-0000-0000-000003000000}"/>
    <hyperlink ref="B6" location="'Graphique 1'!A1" display="Graphique 1. Dépenses culturelles consolidées des collectivités territoriales en 2020" xr:uid="{00000000-0004-0000-0000-000004000000}"/>
    <hyperlink ref="B9" location="'Tableau 5 '!A1" display="Tableau 5 : Dépenses fiscales en matière de culture et de communication, 2019 - 2024" xr:uid="{00000000-0004-0000-0000-000005000000}"/>
    <hyperlink ref="B7" location="'Graphique 2'!A1" display="Graphique 2 – Evolution des dépenses publiques en matière culturelle, 2014-2022" xr:uid="{00000000-0004-0000-0000-000006000000}"/>
    <hyperlink ref="B5" location="'Tableau 3 '!A1" display="Tableau 3 : Crédits du budget général des autres ministères et budgets annexes affectés à la culture et à la communication, 2019 - 2024" xr:uid="{00000000-0004-0000-0000-000008000000}"/>
    <hyperlink ref="B11" location="'Graphique 3'!A1" display="Graphique 3 : Recettes publicitaires nettes des médias, 2013-2023" xr:uid="{895E3E9F-2F15-4633-ABD0-1AB66E3124D7}"/>
  </hyperlinks>
  <pageMargins left="0.78749999999999998" right="0.78749999999999998" top="1.0249999999999999" bottom="1.0249999999999999" header="0.78749999999999998" footer="0.78749999999999998"/>
  <pageSetup paperSize="9" firstPageNumber="0" orientation="portrait" r:id="rId7"/>
  <headerFooter>
    <oddHeader>&amp;C&amp;A</oddHeader>
    <oddFooter>&amp;C&amp;"Calibri"&amp;11&amp;K000000&amp;"Calibri"&amp;11&amp;K000000&amp;"Calibri"&amp;11&amp;K000000Page &amp;P_x000D_&amp;1#&amp;"Calibri"&amp;12&amp;K008000C1 Données Internes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
  <sheetViews>
    <sheetView zoomScaleNormal="100" workbookViewId="0"/>
  </sheetViews>
  <sheetFormatPr baseColWidth="10" defaultColWidth="9.140625" defaultRowHeight="11.25" x14ac:dyDescent="0.2"/>
  <cols>
    <col min="1" max="1" width="41.140625" style="3" customWidth="1"/>
    <col min="2" max="2" width="12.7109375" style="57" customWidth="1"/>
    <col min="3" max="3" width="17" style="57" customWidth="1"/>
    <col min="4" max="4" width="14.7109375" style="57" customWidth="1"/>
    <col min="5" max="5" width="14.85546875" style="57" customWidth="1"/>
    <col min="6" max="6" width="23.7109375" style="57" customWidth="1"/>
    <col min="7" max="7" width="10.85546875" style="57" customWidth="1"/>
    <col min="8" max="8" width="16.5703125" style="3" customWidth="1"/>
    <col min="9" max="9" width="11.140625" style="3" customWidth="1"/>
    <col min="10" max="10" width="9.140625" style="3"/>
    <col min="11" max="11" width="16" style="3" customWidth="1"/>
    <col min="12" max="12" width="12.28515625" style="3" customWidth="1"/>
    <col min="13" max="13" width="11.28515625" style="3" customWidth="1"/>
    <col min="14" max="14" width="9.140625" style="3"/>
    <col min="15" max="15" width="9.140625" style="65"/>
    <col min="16" max="17" width="13.7109375" style="3" customWidth="1"/>
    <col min="18" max="18" width="14.140625" style="3" customWidth="1"/>
    <col min="19" max="19" width="10" style="3" customWidth="1"/>
    <col min="20" max="20" width="10.140625" style="3" customWidth="1"/>
    <col min="21" max="21" width="9.7109375" style="3" customWidth="1"/>
    <col min="22" max="22" width="9.85546875" style="3" customWidth="1"/>
    <col min="23" max="16384" width="9.140625" style="3"/>
  </cols>
  <sheetData>
    <row r="1" spans="1:6" x14ac:dyDescent="0.2">
      <c r="A1" s="158" t="s">
        <v>760</v>
      </c>
      <c r="F1" s="182"/>
    </row>
    <row r="2" spans="1:6" x14ac:dyDescent="0.2">
      <c r="A2" s="3" t="s">
        <v>82</v>
      </c>
    </row>
    <row r="3" spans="1:6" ht="16.350000000000001" customHeight="1" x14ac:dyDescent="0.2">
      <c r="F3" s="197" t="s">
        <v>19</v>
      </c>
    </row>
    <row r="4" spans="1:6" x14ac:dyDescent="0.2">
      <c r="A4" s="192"/>
      <c r="B4" s="136" t="s">
        <v>20</v>
      </c>
      <c r="C4" s="136" t="s">
        <v>21</v>
      </c>
      <c r="D4" s="136" t="s">
        <v>740</v>
      </c>
      <c r="E4" s="195" t="s">
        <v>18</v>
      </c>
      <c r="F4" s="136" t="s">
        <v>22</v>
      </c>
    </row>
    <row r="5" spans="1:6" x14ac:dyDescent="0.2">
      <c r="A5" s="92" t="s">
        <v>23</v>
      </c>
      <c r="B5" s="315">
        <v>36</v>
      </c>
      <c r="C5" s="315">
        <v>34.603506790295647</v>
      </c>
      <c r="D5" s="315">
        <v>59.297412338561983</v>
      </c>
      <c r="E5" s="316">
        <v>24.984194360781835</v>
      </c>
      <c r="F5" s="315">
        <v>38.376013139149563</v>
      </c>
    </row>
    <row r="6" spans="1:6" x14ac:dyDescent="0.2">
      <c r="A6" s="38" t="s">
        <v>24</v>
      </c>
      <c r="B6" s="266">
        <v>12</v>
      </c>
      <c r="C6" s="266">
        <v>22.25490113865165</v>
      </c>
      <c r="D6" s="266">
        <v>13.932352402993242</v>
      </c>
      <c r="E6" s="317">
        <v>0</v>
      </c>
      <c r="F6" s="57">
        <v>14</v>
      </c>
    </row>
    <row r="7" spans="1:6" x14ac:dyDescent="0.2">
      <c r="A7" s="38" t="s">
        <v>26</v>
      </c>
      <c r="B7" s="266">
        <v>15</v>
      </c>
      <c r="C7" s="266">
        <v>9.7964178431345417</v>
      </c>
      <c r="D7" s="266">
        <v>10.672830739787839</v>
      </c>
      <c r="E7" s="317">
        <v>0</v>
      </c>
      <c r="F7" s="57">
        <v>13</v>
      </c>
    </row>
    <row r="8" spans="1:6" x14ac:dyDescent="0.2">
      <c r="A8" s="38" t="s">
        <v>27</v>
      </c>
      <c r="B8" s="266">
        <v>1</v>
      </c>
      <c r="C8" s="266">
        <v>0.61503635896709175</v>
      </c>
      <c r="D8" s="266">
        <v>14.647311541365065</v>
      </c>
      <c r="E8" s="317">
        <v>0</v>
      </c>
      <c r="F8" s="57">
        <v>3</v>
      </c>
    </row>
    <row r="9" spans="1:6" x14ac:dyDescent="0.2">
      <c r="A9" s="193" t="s">
        <v>28</v>
      </c>
      <c r="B9" s="318">
        <v>7</v>
      </c>
      <c r="C9" s="318">
        <v>1.9371514495423645</v>
      </c>
      <c r="D9" s="318">
        <v>20.044917654415826</v>
      </c>
      <c r="E9" s="319">
        <v>23</v>
      </c>
      <c r="F9" s="323">
        <v>9</v>
      </c>
    </row>
    <row r="10" spans="1:6" x14ac:dyDescent="0.2">
      <c r="A10" s="92" t="s">
        <v>29</v>
      </c>
      <c r="B10" s="315">
        <v>23</v>
      </c>
      <c r="C10" s="315">
        <v>27</v>
      </c>
      <c r="D10" s="315">
        <v>40.702587661438031</v>
      </c>
      <c r="E10" s="316">
        <v>75.015805639218186</v>
      </c>
      <c r="F10" s="315">
        <v>30</v>
      </c>
    </row>
    <row r="11" spans="1:6" x14ac:dyDescent="0.2">
      <c r="A11" s="38" t="s">
        <v>30</v>
      </c>
      <c r="B11" s="266">
        <v>12</v>
      </c>
      <c r="C11" s="266">
        <v>20</v>
      </c>
      <c r="D11" s="57" t="s">
        <v>25</v>
      </c>
      <c r="E11" s="317" t="s">
        <v>25</v>
      </c>
      <c r="F11" s="57" t="s">
        <v>25</v>
      </c>
    </row>
    <row r="12" spans="1:6" x14ac:dyDescent="0.2">
      <c r="A12" s="38" t="s">
        <v>31</v>
      </c>
      <c r="B12" s="266">
        <v>5</v>
      </c>
      <c r="C12" s="266">
        <v>2</v>
      </c>
      <c r="D12" s="57" t="s">
        <v>25</v>
      </c>
      <c r="E12" s="317" t="s">
        <v>25</v>
      </c>
      <c r="F12" s="57" t="s">
        <v>25</v>
      </c>
    </row>
    <row r="13" spans="1:6" x14ac:dyDescent="0.2">
      <c r="A13" s="38" t="s">
        <v>32</v>
      </c>
      <c r="B13" s="266">
        <v>5</v>
      </c>
      <c r="C13" s="266">
        <v>5.0335716242254112</v>
      </c>
      <c r="D13" s="57" t="s">
        <v>25</v>
      </c>
      <c r="E13" s="317" t="s">
        <v>25</v>
      </c>
      <c r="F13" s="57" t="s">
        <v>25</v>
      </c>
    </row>
    <row r="14" spans="1:6" x14ac:dyDescent="0.2">
      <c r="A14" s="38" t="s">
        <v>33</v>
      </c>
      <c r="B14" s="266">
        <v>1</v>
      </c>
      <c r="C14" s="266">
        <v>1.1192039387087596</v>
      </c>
      <c r="D14" s="57" t="s">
        <v>25</v>
      </c>
      <c r="E14" s="317" t="s">
        <v>25</v>
      </c>
      <c r="F14" s="57" t="s">
        <v>25</v>
      </c>
    </row>
    <row r="15" spans="1:6" x14ac:dyDescent="0.2">
      <c r="A15" s="314" t="s">
        <v>34</v>
      </c>
      <c r="B15" s="320">
        <v>23</v>
      </c>
      <c r="C15" s="320">
        <v>24</v>
      </c>
      <c r="D15" s="321" t="s">
        <v>25</v>
      </c>
      <c r="E15" s="322" t="s">
        <v>25</v>
      </c>
      <c r="F15" s="321">
        <v>19</v>
      </c>
    </row>
    <row r="16" spans="1:6" x14ac:dyDescent="0.2">
      <c r="A16" s="92" t="s">
        <v>40</v>
      </c>
      <c r="B16" s="315">
        <v>18</v>
      </c>
      <c r="C16" s="315">
        <v>13</v>
      </c>
      <c r="D16" s="315">
        <v>0</v>
      </c>
      <c r="E16" s="316">
        <v>0</v>
      </c>
      <c r="F16" s="315">
        <v>13</v>
      </c>
    </row>
    <row r="17" spans="1:6" x14ac:dyDescent="0.2">
      <c r="A17" s="194" t="s">
        <v>6</v>
      </c>
      <c r="B17" s="191">
        <v>100</v>
      </c>
      <c r="C17" s="191">
        <v>100</v>
      </c>
      <c r="D17" s="191">
        <v>100</v>
      </c>
      <c r="E17" s="196">
        <v>100</v>
      </c>
      <c r="F17" s="191">
        <v>100</v>
      </c>
    </row>
    <row r="18" spans="1:6" x14ac:dyDescent="0.2">
      <c r="B18" s="266"/>
      <c r="C18" s="266"/>
      <c r="D18" s="266"/>
      <c r="E18" s="266"/>
      <c r="F18" s="266"/>
    </row>
    <row r="19" spans="1:6" x14ac:dyDescent="0.2">
      <c r="A19" s="3" t="s">
        <v>761</v>
      </c>
      <c r="B19" s="3"/>
      <c r="C19" s="3"/>
      <c r="D19" s="3"/>
      <c r="E19" s="3"/>
      <c r="F19" s="3"/>
    </row>
    <row r="20" spans="1:6" x14ac:dyDescent="0.2">
      <c r="A20" s="3" t="s">
        <v>35</v>
      </c>
      <c r="B20" s="3"/>
      <c r="C20" s="3"/>
      <c r="D20" s="3"/>
      <c r="E20" s="3"/>
      <c r="F20" s="3"/>
    </row>
    <row r="21" spans="1:6" x14ac:dyDescent="0.2">
      <c r="A21" s="21" t="s">
        <v>741</v>
      </c>
      <c r="B21" s="3"/>
      <c r="C21" s="3"/>
      <c r="D21" s="3"/>
      <c r="E21" s="3"/>
      <c r="F21" s="3"/>
    </row>
    <row r="23" spans="1:6" x14ac:dyDescent="0.2">
      <c r="A23" s="3" t="s">
        <v>81</v>
      </c>
    </row>
    <row r="25" spans="1:6" x14ac:dyDescent="0.2">
      <c r="A25" s="3" t="s">
        <v>758</v>
      </c>
    </row>
  </sheetData>
  <customSheetViews>
    <customSheetView guid="{254CA843-A8D1-434E-AB9C-F327B1D1E748}" showPageBreaks="1" fitToPage="1" printArea="1">
      <selection activeCell="A2" sqref="A2"/>
      <pageMargins left="0.74791666666666701" right="0.74791666666666701" top="0.98402777777777795" bottom="0.98402777777777795" header="0.51180555555555496" footer="0.51180555555555496"/>
      <pageSetup paperSize="9" scale="66" firstPageNumber="0" orientation="portrait" r:id="rId1"/>
    </customSheetView>
    <customSheetView guid="{A4014A12-8077-400D-909C-C8C0AE2652D2}" fitToPage="1">
      <selection activeCell="A27" sqref="A27:A28"/>
      <pageMargins left="0.74791666666666701" right="0.74791666666666701" top="0.98402777777777795" bottom="0.98402777777777795" header="0.51180555555555496" footer="0.51180555555555496"/>
      <pageSetup paperSize="9" scale="66"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66" firstPageNumber="0" orientation="portrait" r:id="rId3"/>
    </customSheetView>
    <customSheetView guid="{D4A8130B-E15E-430B-BC62-FA365B34E0AF}"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4"/>
    </customSheetView>
    <customSheetView guid="{D7C60D54-F168-4802-9C20-D9E241B3AC75}"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5"/>
    </customSheetView>
    <customSheetView guid="{B5EA72E7-EF27-46AE-B0E4-CAECE2734832}"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6"/>
    </customSheetView>
  </customSheetViews>
  <pageMargins left="0.74791666666666701" right="0.74791666666666701" top="0.98402777777777795" bottom="0.98402777777777795" header="0.51180555555555496" footer="0.51180555555555496"/>
  <pageSetup paperSize="9" scale="70" firstPageNumber="0" orientation="portrait" r:id="rId7"/>
  <headerFooter>
    <oddFooter>&amp;C&amp;1#&amp;"Calibri"&amp;12&amp;K008000C1 Données Internes</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33"/>
  <sheetViews>
    <sheetView zoomScaleNormal="100" workbookViewId="0">
      <selection activeCell="J12" sqref="J12"/>
    </sheetView>
  </sheetViews>
  <sheetFormatPr baseColWidth="10" defaultColWidth="9.140625" defaultRowHeight="11.25" x14ac:dyDescent="0.2"/>
  <cols>
    <col min="1" max="1" width="48.5703125" style="3" customWidth="1"/>
    <col min="2" max="2" width="17.42578125" style="3" hidden="1" customWidth="1"/>
    <col min="3" max="3" width="2.7109375" style="3" hidden="1" customWidth="1"/>
    <col min="4" max="4" width="13.140625" style="3" hidden="1" customWidth="1"/>
    <col min="5" max="5" width="2.7109375" style="3" hidden="1" customWidth="1"/>
    <col min="6" max="6" width="13.140625" style="3" bestFit="1" customWidth="1"/>
    <col min="7" max="7" width="2.7109375" style="3" customWidth="1"/>
    <col min="8" max="8" width="13.7109375" style="3" bestFit="1" customWidth="1"/>
    <col min="9" max="9" width="2.5703125" style="3" customWidth="1"/>
    <col min="10" max="10" width="13.7109375" style="3" customWidth="1"/>
    <col min="11" max="11" width="2.7109375" style="3" customWidth="1"/>
    <col min="12" max="12" width="16.28515625" style="3" customWidth="1"/>
    <col min="13" max="13" width="2.7109375" style="3" customWidth="1"/>
    <col min="14" max="14" width="13.5703125" style="3" bestFit="1" customWidth="1"/>
    <col min="15" max="15" width="4.7109375" style="3" bestFit="1" customWidth="1"/>
    <col min="16" max="16" width="13.5703125" style="3" bestFit="1" customWidth="1"/>
    <col min="17" max="17" width="4.7109375" style="3" bestFit="1" customWidth="1"/>
    <col min="18" max="18" width="12.42578125" style="3" bestFit="1" customWidth="1"/>
    <col min="19" max="16384" width="9.140625" style="3"/>
  </cols>
  <sheetData>
    <row r="1" spans="1:18" ht="14.85" customHeight="1" x14ac:dyDescent="0.2">
      <c r="A1" s="31" t="s">
        <v>754</v>
      </c>
      <c r="D1" s="62"/>
      <c r="N1" s="182"/>
      <c r="O1" s="182"/>
      <c r="P1" s="182"/>
      <c r="Q1" s="182"/>
    </row>
    <row r="2" spans="1:18" ht="14.85" customHeight="1" x14ac:dyDescent="0.2">
      <c r="A2" s="23" t="s">
        <v>61</v>
      </c>
      <c r="I2" s="2"/>
    </row>
    <row r="3" spans="1:18" ht="14.85" customHeight="1" x14ac:dyDescent="0.2">
      <c r="A3" s="1"/>
      <c r="B3" s="114" t="s">
        <v>739</v>
      </c>
      <c r="D3" s="114" t="s">
        <v>739</v>
      </c>
      <c r="F3" s="45"/>
      <c r="I3" s="2"/>
    </row>
    <row r="4" spans="1:18" ht="14.85" customHeight="1" x14ac:dyDescent="0.2">
      <c r="A4" s="11"/>
      <c r="B4" s="227">
        <v>2017</v>
      </c>
      <c r="C4" s="227"/>
      <c r="D4" s="228">
        <v>2018</v>
      </c>
      <c r="E4" s="105"/>
      <c r="F4" s="125">
        <v>2019</v>
      </c>
      <c r="G4" s="12"/>
      <c r="H4" s="125">
        <v>2020</v>
      </c>
      <c r="I4" s="163"/>
      <c r="J4" s="125">
        <v>2021</v>
      </c>
      <c r="K4" s="125"/>
      <c r="L4" s="125">
        <v>2022</v>
      </c>
      <c r="M4" s="280"/>
      <c r="N4" s="541">
        <v>2023</v>
      </c>
      <c r="O4" s="541"/>
      <c r="P4" s="722">
        <v>2024</v>
      </c>
      <c r="Q4" s="722"/>
    </row>
    <row r="5" spans="1:18" ht="12.95" customHeight="1" x14ac:dyDescent="0.2">
      <c r="A5" s="13"/>
      <c r="B5" s="229" t="s">
        <v>116</v>
      </c>
      <c r="C5" s="230"/>
      <c r="D5" s="229" t="s">
        <v>116</v>
      </c>
      <c r="E5" s="44"/>
      <c r="F5" s="100" t="s">
        <v>116</v>
      </c>
      <c r="G5" s="26"/>
      <c r="H5" s="100" t="s">
        <v>116</v>
      </c>
      <c r="I5" s="164"/>
      <c r="J5" s="100" t="s">
        <v>116</v>
      </c>
      <c r="K5" s="179"/>
      <c r="L5" s="179" t="s">
        <v>116</v>
      </c>
      <c r="M5" s="259"/>
      <c r="N5" s="542" t="s">
        <v>117</v>
      </c>
      <c r="O5" s="543"/>
      <c r="P5" s="723" t="s">
        <v>117</v>
      </c>
      <c r="Q5" s="724"/>
    </row>
    <row r="6" spans="1:18" ht="12.75" customHeight="1" x14ac:dyDescent="0.2">
      <c r="A6" s="13"/>
      <c r="B6" s="231" t="s">
        <v>12</v>
      </c>
      <c r="C6" s="231"/>
      <c r="D6" s="232" t="s">
        <v>12</v>
      </c>
      <c r="E6" s="14"/>
      <c r="F6" s="101" t="s">
        <v>12</v>
      </c>
      <c r="G6" s="14"/>
      <c r="H6" s="101" t="s">
        <v>12</v>
      </c>
      <c r="I6" s="165"/>
      <c r="J6" s="101" t="s">
        <v>125</v>
      </c>
      <c r="K6" s="180"/>
      <c r="L6" s="535" t="s">
        <v>125</v>
      </c>
      <c r="M6" s="268"/>
      <c r="N6" s="544" t="s">
        <v>125</v>
      </c>
      <c r="O6" s="545" t="s">
        <v>1</v>
      </c>
      <c r="P6" s="544" t="s">
        <v>125</v>
      </c>
      <c r="Q6" s="545" t="s">
        <v>1</v>
      </c>
    </row>
    <row r="7" spans="1:18" ht="18.75" customHeight="1" x14ac:dyDescent="0.2">
      <c r="A7" s="261" t="s">
        <v>13</v>
      </c>
      <c r="B7" s="233">
        <v>655</v>
      </c>
      <c r="C7" s="233"/>
      <c r="D7" s="234">
        <v>655</v>
      </c>
      <c r="E7" s="15"/>
      <c r="F7" s="16">
        <v>626</v>
      </c>
      <c r="G7" s="15"/>
      <c r="H7" s="71">
        <v>621</v>
      </c>
      <c r="I7" s="123"/>
      <c r="J7" s="71">
        <v>631</v>
      </c>
      <c r="K7" s="181"/>
      <c r="L7" s="536" t="s">
        <v>97</v>
      </c>
      <c r="M7" s="260"/>
      <c r="N7" s="546" t="s">
        <v>97</v>
      </c>
      <c r="O7" s="546"/>
      <c r="P7" s="547" t="s">
        <v>97</v>
      </c>
      <c r="Q7" s="546"/>
    </row>
    <row r="8" spans="1:18" ht="12.75" customHeight="1" x14ac:dyDescent="0.2">
      <c r="A8" s="13" t="s">
        <v>50</v>
      </c>
      <c r="B8" s="233">
        <v>177</v>
      </c>
      <c r="C8" s="233"/>
      <c r="D8" s="234" t="s">
        <v>69</v>
      </c>
      <c r="E8" s="15"/>
      <c r="F8" s="16">
        <v>152</v>
      </c>
      <c r="G8" s="15"/>
      <c r="H8" s="71">
        <v>182</v>
      </c>
      <c r="I8" s="123"/>
      <c r="J8" s="71">
        <v>169</v>
      </c>
      <c r="K8" s="181"/>
      <c r="L8" s="537">
        <v>242</v>
      </c>
      <c r="M8" s="267"/>
      <c r="N8" s="547">
        <v>237</v>
      </c>
      <c r="O8" s="548">
        <v>0.15114795918367346</v>
      </c>
      <c r="P8" s="547">
        <v>193</v>
      </c>
      <c r="Q8" s="546">
        <v>0.1191358024691358</v>
      </c>
      <c r="R8" s="54"/>
    </row>
    <row r="9" spans="1:18" ht="12.75" customHeight="1" x14ac:dyDescent="0.2">
      <c r="A9" s="13" t="s">
        <v>72</v>
      </c>
      <c r="B9" s="233">
        <v>135</v>
      </c>
      <c r="C9" s="233"/>
      <c r="D9" s="234">
        <v>131</v>
      </c>
      <c r="E9" s="15"/>
      <c r="F9" s="16">
        <v>925</v>
      </c>
      <c r="G9" s="109"/>
      <c r="H9" s="71">
        <v>535</v>
      </c>
      <c r="I9" s="124"/>
      <c r="J9" s="71">
        <v>717</v>
      </c>
      <c r="K9" s="181"/>
      <c r="L9" s="537">
        <v>586</v>
      </c>
      <c r="M9" s="267"/>
      <c r="N9" s="549">
        <v>559</v>
      </c>
      <c r="O9" s="548">
        <v>0.35650510204081631</v>
      </c>
      <c r="P9" s="549">
        <v>588</v>
      </c>
      <c r="Q9" s="546">
        <v>0.36296296296296299</v>
      </c>
      <c r="R9" s="54"/>
    </row>
    <row r="10" spans="1:18" ht="12.75" customHeight="1" x14ac:dyDescent="0.2">
      <c r="A10" s="3" t="s">
        <v>51</v>
      </c>
      <c r="B10" s="233">
        <v>275</v>
      </c>
      <c r="C10" s="233"/>
      <c r="D10" s="234" t="s">
        <v>70</v>
      </c>
      <c r="E10" s="15"/>
      <c r="F10" s="102">
        <v>0</v>
      </c>
      <c r="G10" s="15"/>
      <c r="H10" s="71">
        <v>0</v>
      </c>
      <c r="I10" s="123"/>
      <c r="J10" s="71" t="s">
        <v>97</v>
      </c>
      <c r="K10" s="181"/>
      <c r="L10" s="536" t="s">
        <v>97</v>
      </c>
      <c r="M10" s="260"/>
      <c r="N10" s="546" t="s">
        <v>97</v>
      </c>
      <c r="O10" s="548"/>
      <c r="P10" s="547" t="s">
        <v>97</v>
      </c>
      <c r="Q10" s="546"/>
      <c r="R10" s="54"/>
    </row>
    <row r="11" spans="1:18" ht="12.75" customHeight="1" x14ac:dyDescent="0.2">
      <c r="A11" s="13" t="s">
        <v>120</v>
      </c>
      <c r="B11" s="233">
        <v>225</v>
      </c>
      <c r="C11" s="233"/>
      <c r="D11" s="234">
        <v>195</v>
      </c>
      <c r="E11" s="15"/>
      <c r="F11" s="16" t="s">
        <v>121</v>
      </c>
      <c r="G11" s="109"/>
      <c r="H11" s="71">
        <v>489</v>
      </c>
      <c r="I11" s="124"/>
      <c r="J11" s="71">
        <v>511</v>
      </c>
      <c r="K11" s="181"/>
      <c r="L11" s="537">
        <v>257</v>
      </c>
      <c r="M11" s="267"/>
      <c r="N11" s="549">
        <v>232</v>
      </c>
      <c r="O11" s="548">
        <v>0.14795918367346939</v>
      </c>
      <c r="P11" s="549">
        <v>244</v>
      </c>
      <c r="Q11" s="546">
        <v>0.1506172839506173</v>
      </c>
      <c r="R11" s="54"/>
    </row>
    <row r="12" spans="1:18" ht="12.75" customHeight="1" x14ac:dyDescent="0.2">
      <c r="A12" s="99" t="s">
        <v>14</v>
      </c>
      <c r="B12" s="233">
        <v>11</v>
      </c>
      <c r="C12" s="233"/>
      <c r="D12" s="234" t="s">
        <v>71</v>
      </c>
      <c r="E12" s="15"/>
      <c r="F12" s="16">
        <v>11</v>
      </c>
      <c r="G12" s="15"/>
      <c r="H12" s="160">
        <v>11</v>
      </c>
      <c r="I12" s="166"/>
      <c r="J12" s="71">
        <v>17</v>
      </c>
      <c r="K12" s="181"/>
      <c r="L12" s="538">
        <v>470</v>
      </c>
      <c r="M12" s="269"/>
      <c r="N12" s="549">
        <v>540</v>
      </c>
      <c r="O12" s="548">
        <v>0.34438775510204084</v>
      </c>
      <c r="P12" s="549">
        <v>595</v>
      </c>
      <c r="Q12" s="546">
        <v>0.36728395061728397</v>
      </c>
      <c r="R12" s="54"/>
    </row>
    <row r="13" spans="1:18" ht="12.75" customHeight="1" x14ac:dyDescent="0.2">
      <c r="A13" s="311" t="s">
        <v>118</v>
      </c>
      <c r="B13" s="235"/>
      <c r="C13" s="235"/>
      <c r="D13" s="236"/>
      <c r="E13" s="104"/>
      <c r="F13" s="122">
        <v>305</v>
      </c>
      <c r="G13" s="104"/>
      <c r="H13" s="71">
        <v>343</v>
      </c>
      <c r="I13" s="167"/>
      <c r="J13" s="71">
        <v>310</v>
      </c>
      <c r="K13" s="181"/>
      <c r="L13" s="539">
        <v>445</v>
      </c>
      <c r="M13" s="310"/>
      <c r="N13" s="550">
        <v>507</v>
      </c>
      <c r="O13" s="551"/>
      <c r="P13" s="552">
        <v>562</v>
      </c>
      <c r="Q13" s="546"/>
      <c r="R13" s="54"/>
    </row>
    <row r="14" spans="1:18" ht="12.75" customHeight="1" x14ac:dyDescent="0.2">
      <c r="A14" s="17" t="s">
        <v>16</v>
      </c>
      <c r="B14" s="237">
        <v>1478</v>
      </c>
      <c r="C14" s="237"/>
      <c r="D14" s="238">
        <v>1594</v>
      </c>
      <c r="E14" s="18"/>
      <c r="F14" s="103">
        <v>2504</v>
      </c>
      <c r="G14" s="18"/>
      <c r="H14" s="161">
        <v>2181</v>
      </c>
      <c r="I14" s="168"/>
      <c r="J14" s="161">
        <v>2355</v>
      </c>
      <c r="K14" s="169"/>
      <c r="L14" s="540">
        <v>1555</v>
      </c>
      <c r="M14" s="262"/>
      <c r="N14" s="553">
        <v>1568</v>
      </c>
      <c r="O14" s="554">
        <v>1</v>
      </c>
      <c r="P14" s="553">
        <v>1620</v>
      </c>
      <c r="Q14" s="554">
        <v>1</v>
      </c>
    </row>
    <row r="15" spans="1:18" ht="12.75" customHeight="1" x14ac:dyDescent="0.2">
      <c r="I15" s="65"/>
      <c r="K15" s="57"/>
      <c r="L15" s="22"/>
      <c r="M15" s="22"/>
    </row>
    <row r="16" spans="1:18" ht="45.75" customHeight="1" x14ac:dyDescent="0.2">
      <c r="A16" s="713" t="s">
        <v>738</v>
      </c>
      <c r="B16" s="713"/>
      <c r="C16" s="713"/>
      <c r="D16" s="713"/>
      <c r="E16" s="713"/>
      <c r="F16" s="713"/>
      <c r="G16" s="713"/>
      <c r="H16" s="713"/>
      <c r="I16" s="713"/>
      <c r="J16" s="713"/>
      <c r="K16" s="713"/>
      <c r="L16" s="713"/>
      <c r="M16" s="713"/>
      <c r="N16" s="713"/>
      <c r="O16" s="713"/>
      <c r="P16" s="713"/>
      <c r="Q16" s="713"/>
    </row>
    <row r="17" spans="1:18" ht="35.450000000000003" customHeight="1" x14ac:dyDescent="0.2">
      <c r="A17" s="713" t="s">
        <v>124</v>
      </c>
      <c r="B17" s="713"/>
      <c r="C17" s="713"/>
      <c r="D17" s="713"/>
      <c r="E17" s="713"/>
      <c r="F17" s="713"/>
      <c r="G17" s="713"/>
      <c r="H17" s="713"/>
      <c r="I17" s="713"/>
      <c r="J17" s="713"/>
      <c r="K17" s="713"/>
      <c r="L17" s="713"/>
      <c r="M17" s="713"/>
      <c r="N17" s="713"/>
      <c r="O17" s="713"/>
      <c r="P17" s="713"/>
      <c r="Q17" s="713"/>
    </row>
    <row r="18" spans="1:18" ht="44.85" customHeight="1" x14ac:dyDescent="0.2">
      <c r="A18" s="713" t="s">
        <v>119</v>
      </c>
      <c r="B18" s="713"/>
      <c r="C18" s="713"/>
      <c r="D18" s="713"/>
      <c r="E18" s="713"/>
      <c r="F18" s="713"/>
      <c r="G18" s="713"/>
      <c r="H18" s="713"/>
      <c r="I18" s="713"/>
      <c r="J18" s="713"/>
      <c r="K18" s="713"/>
      <c r="L18" s="713"/>
      <c r="M18" s="713"/>
      <c r="N18" s="713"/>
      <c r="O18" s="713"/>
      <c r="P18" s="713"/>
      <c r="Q18" s="713"/>
    </row>
    <row r="19" spans="1:18" ht="23.1" customHeight="1" x14ac:dyDescent="0.2">
      <c r="A19" s="713" t="s">
        <v>755</v>
      </c>
      <c r="B19" s="713"/>
      <c r="C19" s="713"/>
      <c r="D19" s="713"/>
      <c r="E19" s="713"/>
      <c r="F19" s="713"/>
      <c r="G19" s="713"/>
      <c r="H19" s="713"/>
      <c r="I19" s="713"/>
      <c r="J19" s="713"/>
      <c r="K19" s="713"/>
      <c r="L19" s="713"/>
      <c r="M19" s="713"/>
      <c r="N19" s="713"/>
      <c r="O19" s="713"/>
      <c r="P19" s="713"/>
      <c r="Q19" s="713"/>
    </row>
    <row r="20" spans="1:18" ht="10.15" customHeight="1" x14ac:dyDescent="0.2">
      <c r="A20" s="52"/>
      <c r="B20" s="52"/>
      <c r="C20" s="52"/>
      <c r="D20" s="52"/>
      <c r="E20" s="52"/>
      <c r="F20" s="52"/>
      <c r="G20" s="52"/>
      <c r="H20" s="159"/>
      <c r="I20" s="52"/>
    </row>
    <row r="21" spans="1:18" ht="23.25" customHeight="1" x14ac:dyDescent="0.2">
      <c r="A21" s="713" t="s">
        <v>756</v>
      </c>
      <c r="B21" s="713"/>
      <c r="C21" s="713"/>
      <c r="D21" s="713"/>
      <c r="E21" s="713"/>
      <c r="F21" s="713"/>
      <c r="G21" s="713"/>
      <c r="H21" s="713"/>
      <c r="I21" s="713"/>
      <c r="J21" s="713"/>
      <c r="K21" s="713"/>
      <c r="L21" s="713"/>
      <c r="M21" s="713"/>
      <c r="N21" s="713"/>
      <c r="O21" s="713"/>
      <c r="P21" s="713"/>
      <c r="Q21" s="713"/>
    </row>
    <row r="22" spans="1:18" x14ac:dyDescent="0.2">
      <c r="A22" s="70"/>
      <c r="B22" s="69"/>
      <c r="C22" s="69"/>
      <c r="D22" s="69"/>
      <c r="E22" s="69"/>
      <c r="F22" s="69"/>
      <c r="G22" s="69"/>
      <c r="H22" s="159"/>
      <c r="I22" s="69"/>
      <c r="R22" s="65"/>
    </row>
    <row r="23" spans="1:18" x14ac:dyDescent="0.2">
      <c r="A23" s="3" t="s">
        <v>855</v>
      </c>
      <c r="R23" s="65"/>
    </row>
    <row r="24" spans="1:18" x14ac:dyDescent="0.2">
      <c r="F24" s="42"/>
      <c r="G24" s="15"/>
      <c r="H24" s="16"/>
      <c r="I24" s="123"/>
      <c r="J24" s="42"/>
      <c r="K24" s="120"/>
      <c r="R24" s="65"/>
    </row>
    <row r="25" spans="1:18" ht="12.75" x14ac:dyDescent="0.2">
      <c r="A25"/>
      <c r="D25" s="35"/>
      <c r="F25" s="42"/>
      <c r="G25" s="15"/>
      <c r="H25" s="16"/>
      <c r="I25" s="123"/>
      <c r="J25" s="42"/>
      <c r="K25" s="120"/>
      <c r="R25" s="65"/>
    </row>
    <row r="26" spans="1:18" ht="12.75" x14ac:dyDescent="0.2">
      <c r="A26"/>
      <c r="D26"/>
      <c r="F26" s="109"/>
      <c r="G26" s="109"/>
      <c r="H26" s="16"/>
      <c r="I26" s="124"/>
      <c r="J26" s="109"/>
      <c r="K26" s="120"/>
      <c r="R26" s="65"/>
    </row>
    <row r="27" spans="1:18" ht="12.75" x14ac:dyDescent="0.2">
      <c r="A27"/>
      <c r="D27"/>
      <c r="F27" s="51"/>
      <c r="G27" s="15"/>
      <c r="H27" s="102"/>
      <c r="I27" s="123"/>
      <c r="J27" s="51"/>
      <c r="K27" s="120"/>
      <c r="R27" s="65"/>
    </row>
    <row r="28" spans="1:18" ht="12.75" x14ac:dyDescent="0.2">
      <c r="A28"/>
      <c r="D28"/>
      <c r="F28" s="109"/>
      <c r="G28" s="109"/>
      <c r="H28" s="16"/>
      <c r="I28" s="124"/>
      <c r="J28" s="109"/>
      <c r="K28" s="120"/>
      <c r="R28" s="65"/>
    </row>
    <row r="29" spans="1:18" ht="15" x14ac:dyDescent="0.25">
      <c r="A29" s="34"/>
      <c r="D29" s="34"/>
      <c r="F29" s="42"/>
      <c r="G29" s="15"/>
      <c r="H29" s="16"/>
      <c r="I29" s="123"/>
      <c r="J29" s="42"/>
      <c r="K29" s="120"/>
      <c r="R29" s="65"/>
    </row>
    <row r="30" spans="1:18" ht="12.75" x14ac:dyDescent="0.2">
      <c r="A30"/>
      <c r="D30"/>
      <c r="F30" s="42"/>
      <c r="G30" s="15"/>
      <c r="H30" s="16"/>
      <c r="I30" s="123"/>
      <c r="J30" s="42"/>
      <c r="K30" s="120"/>
      <c r="R30" s="65"/>
    </row>
    <row r="31" spans="1:18" ht="12.75" x14ac:dyDescent="0.2">
      <c r="A31"/>
      <c r="D31"/>
      <c r="F31" s="121"/>
      <c r="G31" s="183"/>
      <c r="H31" s="184"/>
      <c r="I31" s="185"/>
      <c r="J31" s="121"/>
      <c r="K31" s="120"/>
    </row>
    <row r="32" spans="1:18" x14ac:dyDescent="0.2">
      <c r="F32" s="22"/>
      <c r="H32" s="22"/>
      <c r="J32" s="22"/>
    </row>
    <row r="33" spans="1:8" ht="15" x14ac:dyDescent="0.25">
      <c r="A33" s="34"/>
      <c r="D33" s="43"/>
      <c r="H33" s="162"/>
    </row>
  </sheetData>
  <customSheetViews>
    <customSheetView guid="{254CA843-A8D1-434E-AB9C-F327B1D1E748}" showPageBreaks="1" fitToPage="1" printArea="1">
      <pageMargins left="0.74791666666666701" right="0.74791666666666701" top="0.98402777777777795" bottom="0.98402777777777795" header="0.51180555555555496" footer="0.51180555555555496"/>
      <pageSetup paperSize="9" scale="26" firstPageNumber="0" orientation="portrait" r:id="rId1"/>
    </customSheetView>
    <customSheetView guid="{A4014A12-8077-400D-909C-C8C0AE2652D2}" fitToPage="1">
      <selection activeCell="A2" sqref="A2"/>
      <pageMargins left="0.74791666666666701" right="0.74791666666666701" top="0.98402777777777795" bottom="0.98402777777777795" header="0.51180555555555496" footer="0.51180555555555496"/>
      <pageSetup paperSize="9" scale="41"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26" firstPageNumber="0" orientation="portrait" r:id="rId3"/>
    </customSheetView>
    <customSheetView guid="{D4A8130B-E15E-430B-BC62-FA365B34E0AF}" showPageBreaks="1" fitToPage="1" printArea="1">
      <selection activeCell="I11" sqref="I11"/>
      <pageMargins left="0.74791666666666701" right="0.74791666666666701" top="0.98402777777777795" bottom="0.98402777777777795" header="0.51180555555555496" footer="0.51180555555555496"/>
      <pageSetup paperSize="9" scale="26" firstPageNumber="0" orientation="portrait" r:id="rId4"/>
    </customSheetView>
    <customSheetView guid="{D7C60D54-F168-4802-9C20-D9E241B3AC75}" showPageBreaks="1" fitToPage="1" printArea="1">
      <selection activeCell="A23" sqref="A23"/>
      <pageMargins left="0.74791666666666701" right="0.74791666666666701" top="0.98402777777777795" bottom="0.98402777777777795" header="0.51180555555555496" footer="0.51180555555555496"/>
      <pageSetup paperSize="9" scale="53"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scale="56" firstPageNumber="0" orientation="portrait" r:id="rId6"/>
    </customSheetView>
  </customSheetViews>
  <mergeCells count="7">
    <mergeCell ref="A21:Q21"/>
    <mergeCell ref="P4:Q4"/>
    <mergeCell ref="P5:Q5"/>
    <mergeCell ref="A16:Q16"/>
    <mergeCell ref="A17:Q17"/>
    <mergeCell ref="A18:Q18"/>
    <mergeCell ref="A19:Q19"/>
  </mergeCells>
  <pageMargins left="0.74791666666666701" right="0.74791666666666701" top="0.98402777777777795" bottom="0.98402777777777795" header="0.51180555555555496" footer="0.51180555555555496"/>
  <pageSetup paperSize="9" scale="89" firstPageNumber="0" orientation="portrait" r:id="rId7"/>
  <headerFooter>
    <oddFooter>&amp;C&amp;1#&amp;"Calibri"&amp;12&amp;K008000C1 Données Internes</oddFooter>
  </headerFooter>
  <legacyDrawing r:id="rId8"/>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86"/>
  <sheetViews>
    <sheetView zoomScaleNormal="100" workbookViewId="0">
      <pane xSplit="1" ySplit="6" topLeftCell="D27" activePane="bottomRight" state="frozen"/>
      <selection pane="topRight" activeCell="B1" sqref="B1"/>
      <selection pane="bottomLeft" activeCell="A7" sqref="A7"/>
      <selection pane="bottomRight"/>
    </sheetView>
  </sheetViews>
  <sheetFormatPr baseColWidth="10" defaultColWidth="9.140625" defaultRowHeight="11.25" x14ac:dyDescent="0.2"/>
  <cols>
    <col min="1" max="1" width="81.85546875" style="4" customWidth="1"/>
    <col min="2" max="2" width="12.7109375" style="4" hidden="1" customWidth="1"/>
    <col min="3" max="3" width="0" style="3" hidden="1" customWidth="1"/>
    <col min="4" max="5" width="12.28515625" style="3" customWidth="1"/>
    <col min="6" max="6" width="11.5703125" style="3" bestFit="1" customWidth="1"/>
    <col min="7" max="7" width="11.5703125" style="3" customWidth="1"/>
    <col min="8" max="8" width="11.42578125" style="3" customWidth="1"/>
    <col min="9" max="9" width="9.5703125" style="3" customWidth="1"/>
    <col min="10" max="10" width="11.42578125" style="3" customWidth="1"/>
    <col min="11" max="11" width="10.28515625" style="3" customWidth="1"/>
    <col min="12" max="12" width="27.85546875" style="3" customWidth="1"/>
    <col min="13" max="13" width="14.140625" style="3" customWidth="1"/>
    <col min="14" max="14" width="10" style="3" customWidth="1"/>
    <col min="15" max="15" width="10.140625" style="3" customWidth="1"/>
    <col min="16" max="16" width="9.7109375" style="3" customWidth="1"/>
    <col min="17" max="17" width="9.85546875" style="3" customWidth="1"/>
    <col min="18" max="18" width="9.140625" style="3"/>
    <col min="19" max="19" width="5.28515625" style="3" bestFit="1" customWidth="1"/>
    <col min="20" max="20" width="6.140625" style="3" bestFit="1" customWidth="1"/>
    <col min="21" max="16384" width="9.140625" style="3"/>
  </cols>
  <sheetData>
    <row r="1" spans="1:10" ht="12" customHeight="1" x14ac:dyDescent="0.2">
      <c r="A1" s="80" t="s">
        <v>757</v>
      </c>
      <c r="B1" s="87"/>
      <c r="I1" s="182"/>
    </row>
    <row r="2" spans="1:10" ht="13.9" customHeight="1" x14ac:dyDescent="0.2">
      <c r="A2" s="4" t="s">
        <v>111</v>
      </c>
      <c r="B2" s="10"/>
      <c r="C2" s="8"/>
      <c r="I2" s="81"/>
    </row>
    <row r="3" spans="1:10" ht="12" customHeight="1" x14ac:dyDescent="0.2">
      <c r="B3" s="10"/>
      <c r="C3" s="8"/>
      <c r="I3" s="81"/>
      <c r="J3" s="81" t="s">
        <v>7</v>
      </c>
    </row>
    <row r="4" spans="1:10" ht="12" customHeight="1" x14ac:dyDescent="0.2">
      <c r="A4" s="81"/>
      <c r="B4" s="270" t="s">
        <v>739</v>
      </c>
      <c r="C4" s="271" t="s">
        <v>739</v>
      </c>
    </row>
    <row r="5" spans="1:10" x14ac:dyDescent="0.2">
      <c r="A5" s="82"/>
      <c r="B5" s="239">
        <v>2017</v>
      </c>
      <c r="C5" s="240">
        <v>2018</v>
      </c>
      <c r="D5" s="5">
        <v>2019</v>
      </c>
      <c r="E5" s="176">
        <v>2020</v>
      </c>
      <c r="F5" s="477">
        <v>2021</v>
      </c>
      <c r="G5" s="176">
        <v>2021</v>
      </c>
      <c r="H5" s="326">
        <v>2022</v>
      </c>
      <c r="I5" s="559">
        <v>2023</v>
      </c>
      <c r="J5" s="560">
        <v>2024</v>
      </c>
    </row>
    <row r="6" spans="1:10" ht="33.75" x14ac:dyDescent="0.2">
      <c r="A6" s="602" t="s">
        <v>145</v>
      </c>
      <c r="B6" s="241" t="s">
        <v>126</v>
      </c>
      <c r="C6" s="241" t="s">
        <v>126</v>
      </c>
      <c r="D6" s="6" t="s">
        <v>126</v>
      </c>
      <c r="E6" s="177" t="s">
        <v>128</v>
      </c>
      <c r="F6" s="478" t="s">
        <v>52</v>
      </c>
      <c r="G6" s="177" t="s">
        <v>59</v>
      </c>
      <c r="H6" s="6" t="s">
        <v>59</v>
      </c>
      <c r="I6" s="561" t="s">
        <v>127</v>
      </c>
      <c r="J6" s="562" t="s">
        <v>146</v>
      </c>
    </row>
    <row r="7" spans="1:10" ht="7.15" customHeight="1" x14ac:dyDescent="0.2">
      <c r="A7" s="601"/>
      <c r="B7" s="242"/>
      <c r="C7" s="243"/>
      <c r="D7" s="113"/>
      <c r="E7" s="38"/>
      <c r="F7" s="487"/>
      <c r="G7" s="38"/>
      <c r="H7" s="16"/>
      <c r="I7" s="563"/>
      <c r="J7" s="497"/>
    </row>
    <row r="8" spans="1:10" ht="14.85" customHeight="1" x14ac:dyDescent="0.2">
      <c r="A8" s="575" t="s">
        <v>144</v>
      </c>
      <c r="B8" s="576">
        <v>3930.56</v>
      </c>
      <c r="C8" s="576">
        <v>3894.62</v>
      </c>
      <c r="D8" s="577">
        <v>3859.62</v>
      </c>
      <c r="E8" s="578">
        <v>3789.02</v>
      </c>
      <c r="F8" s="579">
        <v>3719.02</v>
      </c>
      <c r="G8" s="578">
        <v>3719.0202690000001</v>
      </c>
      <c r="H8" s="577">
        <v>3685.0037230000003</v>
      </c>
      <c r="I8" s="580">
        <v>3815.7136099999998</v>
      </c>
      <c r="J8" s="581">
        <v>4025.2283949999996</v>
      </c>
    </row>
    <row r="9" spans="1:10" ht="14.85" customHeight="1" x14ac:dyDescent="0.2">
      <c r="A9" s="83" t="s">
        <v>53</v>
      </c>
      <c r="B9" s="246">
        <v>2597.75</v>
      </c>
      <c r="C9" s="247">
        <v>2567.91</v>
      </c>
      <c r="D9" s="126">
        <v>2543.12</v>
      </c>
      <c r="E9" s="178">
        <v>2481.9</v>
      </c>
      <c r="F9" s="480">
        <v>2421.1</v>
      </c>
      <c r="G9" s="178">
        <v>2421.053594</v>
      </c>
      <c r="H9" s="22">
        <v>2386.1769250000002</v>
      </c>
      <c r="I9" s="564">
        <v>2430.5135169999999</v>
      </c>
      <c r="J9" s="490">
        <v>2523.1068679999998</v>
      </c>
    </row>
    <row r="10" spans="1:10" ht="14.85" customHeight="1" x14ac:dyDescent="0.2">
      <c r="A10" s="83" t="s">
        <v>58</v>
      </c>
      <c r="B10" s="246">
        <v>625.11</v>
      </c>
      <c r="C10" s="247">
        <v>608.79</v>
      </c>
      <c r="D10" s="126">
        <v>604.71</v>
      </c>
      <c r="E10" s="178">
        <v>599.6</v>
      </c>
      <c r="F10" s="480">
        <v>591.4</v>
      </c>
      <c r="G10" s="178">
        <v>591.43466999999998</v>
      </c>
      <c r="H10" s="22">
        <v>583.74570800000004</v>
      </c>
      <c r="I10" s="564">
        <v>623.40603799999997</v>
      </c>
      <c r="J10" s="490">
        <v>652.95439999999996</v>
      </c>
    </row>
    <row r="11" spans="1:10" ht="14.85" customHeight="1" x14ac:dyDescent="0.2">
      <c r="A11" s="83" t="s">
        <v>54</v>
      </c>
      <c r="B11" s="246">
        <v>280.01</v>
      </c>
      <c r="C11" s="247">
        <v>285.37</v>
      </c>
      <c r="D11" s="126">
        <v>283.33</v>
      </c>
      <c r="E11" s="178">
        <v>281.10000000000002</v>
      </c>
      <c r="F11" s="480">
        <v>279</v>
      </c>
      <c r="G11" s="178">
        <v>279.04706299999998</v>
      </c>
      <c r="H11" s="22">
        <v>284.13266099999998</v>
      </c>
      <c r="I11" s="564">
        <v>303.46437700000001</v>
      </c>
      <c r="J11" s="490">
        <v>293.60235299999999</v>
      </c>
    </row>
    <row r="12" spans="1:10" ht="14.85" customHeight="1" x14ac:dyDescent="0.2">
      <c r="A12" s="83" t="s">
        <v>55</v>
      </c>
      <c r="B12" s="246">
        <v>256.81</v>
      </c>
      <c r="C12" s="247">
        <v>263.16000000000003</v>
      </c>
      <c r="D12" s="126">
        <v>261.52999999999997</v>
      </c>
      <c r="E12" s="178">
        <v>260.5</v>
      </c>
      <c r="F12" s="480">
        <v>260</v>
      </c>
      <c r="G12" s="178">
        <v>259.99775</v>
      </c>
      <c r="H12" s="22">
        <v>264.17162300000001</v>
      </c>
      <c r="I12" s="564">
        <v>284.734306</v>
      </c>
      <c r="J12" s="490">
        <v>299.2022</v>
      </c>
    </row>
    <row r="13" spans="1:10" ht="14.85" customHeight="1" x14ac:dyDescent="0.2">
      <c r="A13" s="83" t="s">
        <v>56</v>
      </c>
      <c r="B13" s="246">
        <v>90.87</v>
      </c>
      <c r="C13" s="247">
        <v>90.41</v>
      </c>
      <c r="D13" s="126">
        <v>89.19</v>
      </c>
      <c r="E13" s="178">
        <v>88.2</v>
      </c>
      <c r="F13" s="480">
        <v>89.7</v>
      </c>
      <c r="G13" s="178">
        <v>89.738041999999993</v>
      </c>
      <c r="H13" s="22">
        <v>89.668983999999995</v>
      </c>
      <c r="I13" s="564">
        <v>93.629039000000006</v>
      </c>
      <c r="J13" s="490">
        <v>103.913354</v>
      </c>
    </row>
    <row r="14" spans="1:10" ht="14.85" customHeight="1" x14ac:dyDescent="0.2">
      <c r="A14" s="83" t="s">
        <v>57</v>
      </c>
      <c r="B14" s="246">
        <v>80.010000000000005</v>
      </c>
      <c r="C14" s="247">
        <v>78.97</v>
      </c>
      <c r="D14" s="126">
        <v>77.75</v>
      </c>
      <c r="E14" s="178">
        <v>77.7</v>
      </c>
      <c r="F14" s="480">
        <v>77.7</v>
      </c>
      <c r="G14" s="178">
        <v>77.74915</v>
      </c>
      <c r="H14" s="22">
        <v>77.107821999999999</v>
      </c>
      <c r="I14" s="564">
        <v>79.966333000000006</v>
      </c>
      <c r="J14" s="490">
        <v>83.449219999999997</v>
      </c>
    </row>
    <row r="15" spans="1:10" ht="14.85" customHeight="1" x14ac:dyDescent="0.2">
      <c r="A15" s="568" t="s">
        <v>720</v>
      </c>
      <c r="B15" s="244"/>
      <c r="C15" s="245"/>
      <c r="D15" s="22"/>
      <c r="E15" s="186"/>
      <c r="F15" s="555"/>
      <c r="G15" s="186"/>
      <c r="H15" s="557"/>
      <c r="I15" s="502"/>
      <c r="J15" s="490">
        <v>69</v>
      </c>
    </row>
    <row r="16" spans="1:10" ht="6.6" customHeight="1" x14ac:dyDescent="0.2">
      <c r="A16" s="9"/>
      <c r="B16" s="244"/>
      <c r="C16" s="245"/>
      <c r="D16" s="22"/>
      <c r="E16" s="186"/>
      <c r="F16" s="555"/>
      <c r="G16" s="186"/>
      <c r="H16" s="557"/>
      <c r="I16" s="502"/>
      <c r="J16" s="490"/>
    </row>
    <row r="17" spans="1:10" ht="14.85" customHeight="1" x14ac:dyDescent="0.2">
      <c r="A17" s="575" t="s">
        <v>17</v>
      </c>
      <c r="B17" s="582">
        <v>752.85</v>
      </c>
      <c r="C17" s="582">
        <v>748.9</v>
      </c>
      <c r="D17" s="577">
        <v>728.82</v>
      </c>
      <c r="E17" s="578">
        <v>611.57000000000005</v>
      </c>
      <c r="F17" s="579">
        <v>713.70999999999992</v>
      </c>
      <c r="G17" s="583">
        <v>646.01999999999987</v>
      </c>
      <c r="H17" s="577">
        <v>736.23290499999985</v>
      </c>
      <c r="I17" s="580">
        <v>733.56600000000003</v>
      </c>
      <c r="J17" s="581">
        <v>784.78000000000009</v>
      </c>
    </row>
    <row r="18" spans="1:10" ht="14.85" customHeight="1" x14ac:dyDescent="0.2">
      <c r="A18" s="9" t="s">
        <v>826</v>
      </c>
      <c r="B18" s="248"/>
      <c r="C18" s="249"/>
      <c r="D18" s="22"/>
      <c r="E18" s="178"/>
      <c r="F18" s="480"/>
      <c r="G18" s="178"/>
      <c r="H18" s="22"/>
      <c r="I18" s="565"/>
      <c r="J18" s="497"/>
    </row>
    <row r="19" spans="1:10" ht="14.85" customHeight="1" x14ac:dyDescent="0.2">
      <c r="A19" s="584" t="s">
        <v>821</v>
      </c>
      <c r="B19" s="585">
        <v>685</v>
      </c>
      <c r="C19" s="585">
        <v>675.29</v>
      </c>
      <c r="D19" s="586">
        <v>690.2</v>
      </c>
      <c r="E19" s="587">
        <v>597.88</v>
      </c>
      <c r="F19" s="588">
        <v>705.59999999999991</v>
      </c>
      <c r="G19" s="589">
        <v>630.79999999999995</v>
      </c>
      <c r="H19" s="586">
        <v>721.01290499999993</v>
      </c>
      <c r="I19" s="590">
        <v>722.76599999999996</v>
      </c>
      <c r="J19" s="591">
        <v>755.78000000000009</v>
      </c>
    </row>
    <row r="20" spans="1:10" ht="14.85" customHeight="1" x14ac:dyDescent="0.2">
      <c r="A20" s="83" t="s">
        <v>812</v>
      </c>
      <c r="B20" s="246">
        <v>511</v>
      </c>
      <c r="C20" s="246">
        <v>498.8</v>
      </c>
      <c r="D20" s="263">
        <v>492.4</v>
      </c>
      <c r="E20" s="178">
        <v>456.9</v>
      </c>
      <c r="F20" s="480">
        <v>468.9</v>
      </c>
      <c r="G20" s="702">
        <v>457.43900000000002</v>
      </c>
      <c r="H20" s="22">
        <v>469.09145799999999</v>
      </c>
      <c r="I20" s="566">
        <v>446.87099999999998</v>
      </c>
      <c r="J20" s="567">
        <v>461.08000000000004</v>
      </c>
    </row>
    <row r="21" spans="1:10" ht="14.85" customHeight="1" x14ac:dyDescent="0.2">
      <c r="A21" s="83" t="s">
        <v>813</v>
      </c>
      <c r="B21" s="246">
        <v>148</v>
      </c>
      <c r="C21" s="246">
        <v>143.5</v>
      </c>
      <c r="D21" s="263">
        <v>154.4</v>
      </c>
      <c r="E21" s="178">
        <v>59.98</v>
      </c>
      <c r="F21" s="480">
        <v>124.5</v>
      </c>
      <c r="G21" s="702">
        <v>56.917999999999999</v>
      </c>
      <c r="H21" s="22">
        <v>117.86543399999999</v>
      </c>
      <c r="I21" s="566">
        <v>135.79300000000001</v>
      </c>
      <c r="J21" s="567">
        <v>152.9</v>
      </c>
    </row>
    <row r="22" spans="1:10" ht="14.85" customHeight="1" x14ac:dyDescent="0.2">
      <c r="A22" s="83" t="s">
        <v>814</v>
      </c>
      <c r="B22" s="246">
        <v>16</v>
      </c>
      <c r="C22" s="246">
        <v>24</v>
      </c>
      <c r="D22" s="126">
        <v>34.200000000000003</v>
      </c>
      <c r="E22" s="178">
        <v>72</v>
      </c>
      <c r="F22" s="480">
        <v>104.3</v>
      </c>
      <c r="G22" s="702">
        <v>111.55800000000001</v>
      </c>
      <c r="H22" s="22">
        <v>127.04961400000001</v>
      </c>
      <c r="I22" s="566">
        <v>130</v>
      </c>
      <c r="J22" s="567">
        <v>131.19999999999999</v>
      </c>
    </row>
    <row r="23" spans="1:10" ht="14.85" customHeight="1" x14ac:dyDescent="0.2">
      <c r="A23" s="83" t="s">
        <v>815</v>
      </c>
      <c r="B23" s="246">
        <v>10</v>
      </c>
      <c r="C23" s="246">
        <v>8.9</v>
      </c>
      <c r="D23" s="126">
        <v>9.1999999999999993</v>
      </c>
      <c r="E23" s="178">
        <v>8.9</v>
      </c>
      <c r="F23" s="480">
        <v>7.8</v>
      </c>
      <c r="G23" s="702">
        <v>4.8659999999999997</v>
      </c>
      <c r="H23" s="22">
        <v>7.006399</v>
      </c>
      <c r="I23" s="566">
        <v>10.102</v>
      </c>
      <c r="J23" s="567">
        <v>10.6</v>
      </c>
    </row>
    <row r="24" spans="1:10" ht="14.85" customHeight="1" x14ac:dyDescent="0.2">
      <c r="A24" s="83" t="s">
        <v>816</v>
      </c>
      <c r="B24" s="246">
        <v>0</v>
      </c>
      <c r="C24" s="246">
        <v>0.1</v>
      </c>
      <c r="D24" s="126">
        <v>0</v>
      </c>
      <c r="E24" s="178">
        <v>0.1</v>
      </c>
      <c r="F24" s="480">
        <v>0.1</v>
      </c>
      <c r="G24" s="702">
        <v>0</v>
      </c>
      <c r="H24" s="22">
        <v>0</v>
      </c>
      <c r="I24" s="502">
        <v>0</v>
      </c>
      <c r="J24" s="497">
        <v>0</v>
      </c>
    </row>
    <row r="25" spans="1:10" ht="14.85" customHeight="1" x14ac:dyDescent="0.2">
      <c r="A25" s="592" t="s">
        <v>822</v>
      </c>
      <c r="B25" s="593">
        <v>28</v>
      </c>
      <c r="C25" s="593">
        <v>34.700000000000003</v>
      </c>
      <c r="D25" s="594" t="s">
        <v>70</v>
      </c>
      <c r="E25" s="595">
        <v>0</v>
      </c>
      <c r="F25" s="569"/>
      <c r="G25" s="573"/>
      <c r="H25" s="558"/>
      <c r="I25" s="570"/>
      <c r="J25" s="106"/>
    </row>
    <row r="26" spans="1:10" ht="12.75" customHeight="1" x14ac:dyDescent="0.2">
      <c r="A26" s="107" t="s">
        <v>817</v>
      </c>
      <c r="B26" s="246">
        <v>23.3</v>
      </c>
      <c r="C26" s="246">
        <v>29.4</v>
      </c>
      <c r="D26" s="128" t="s">
        <v>70</v>
      </c>
      <c r="E26" s="188">
        <v>0</v>
      </c>
      <c r="F26" s="569"/>
      <c r="G26" s="573"/>
      <c r="H26" s="558"/>
      <c r="I26" s="570"/>
      <c r="J26" s="108"/>
    </row>
    <row r="27" spans="1:10" ht="12.75" customHeight="1" x14ac:dyDescent="0.2">
      <c r="A27" s="107" t="s">
        <v>818</v>
      </c>
      <c r="B27" s="246">
        <v>4.7</v>
      </c>
      <c r="C27" s="246">
        <v>5.3</v>
      </c>
      <c r="D27" s="128" t="s">
        <v>70</v>
      </c>
      <c r="E27" s="188">
        <v>0</v>
      </c>
      <c r="F27" s="569"/>
      <c r="G27" s="573"/>
      <c r="H27" s="558"/>
      <c r="I27" s="570"/>
      <c r="J27" s="106"/>
    </row>
    <row r="28" spans="1:10" ht="12.75" customHeight="1" x14ac:dyDescent="0.2">
      <c r="A28" s="106" t="s">
        <v>823</v>
      </c>
      <c r="B28" s="244">
        <v>34</v>
      </c>
      <c r="C28" s="244">
        <v>32.36</v>
      </c>
      <c r="D28" s="127" t="s">
        <v>73</v>
      </c>
      <c r="E28" s="187" t="s">
        <v>73</v>
      </c>
      <c r="F28" s="569"/>
      <c r="G28" s="573"/>
      <c r="H28" s="558"/>
      <c r="I28" s="570"/>
      <c r="J28" s="108"/>
    </row>
    <row r="29" spans="1:10" ht="12.75" customHeight="1" x14ac:dyDescent="0.2">
      <c r="A29" s="108" t="s">
        <v>819</v>
      </c>
      <c r="B29" s="216">
        <v>34</v>
      </c>
      <c r="C29" s="216">
        <v>32.4</v>
      </c>
      <c r="D29" s="128" t="s">
        <v>73</v>
      </c>
      <c r="E29" s="188" t="s">
        <v>73</v>
      </c>
      <c r="F29" s="569"/>
      <c r="G29" s="573"/>
      <c r="H29" s="558"/>
      <c r="I29" s="570"/>
      <c r="J29" s="570"/>
    </row>
    <row r="30" spans="1:10" ht="12.75" customHeight="1" x14ac:dyDescent="0.2">
      <c r="A30" s="596" t="s">
        <v>824</v>
      </c>
      <c r="B30" s="250"/>
      <c r="C30" s="250"/>
      <c r="D30" s="597">
        <v>31.9</v>
      </c>
      <c r="E30" s="589">
        <v>11</v>
      </c>
      <c r="F30" s="588">
        <v>3.1</v>
      </c>
      <c r="G30" s="589">
        <v>12.3</v>
      </c>
      <c r="H30" s="586">
        <v>12.3</v>
      </c>
      <c r="I30" s="598">
        <v>3.1</v>
      </c>
      <c r="J30" s="599">
        <v>22</v>
      </c>
    </row>
    <row r="31" spans="1:10" ht="12.75" customHeight="1" x14ac:dyDescent="0.2">
      <c r="A31" s="85" t="s">
        <v>819</v>
      </c>
      <c r="B31" s="216"/>
      <c r="C31" s="216"/>
      <c r="D31" s="264">
        <v>31.9</v>
      </c>
      <c r="E31" s="189">
        <v>11</v>
      </c>
      <c r="F31" s="480">
        <v>3.1</v>
      </c>
      <c r="G31" s="189">
        <v>12.3</v>
      </c>
      <c r="H31" s="22">
        <v>12.3</v>
      </c>
      <c r="I31" s="566">
        <v>3.1</v>
      </c>
      <c r="J31" s="497">
        <v>22</v>
      </c>
    </row>
    <row r="32" spans="1:10" ht="12.75" customHeight="1" x14ac:dyDescent="0.2">
      <c r="A32" s="584" t="s">
        <v>825</v>
      </c>
      <c r="B32" s="593">
        <v>5.85</v>
      </c>
      <c r="C32" s="593">
        <v>6.55</v>
      </c>
      <c r="D32" s="600">
        <v>6.72</v>
      </c>
      <c r="E32" s="587">
        <v>2.69</v>
      </c>
      <c r="F32" s="588">
        <v>5.01</v>
      </c>
      <c r="G32" s="589">
        <v>2.92</v>
      </c>
      <c r="H32" s="586">
        <v>2.92</v>
      </c>
      <c r="I32" s="590">
        <v>7.7</v>
      </c>
      <c r="J32" s="591">
        <v>7</v>
      </c>
    </row>
    <row r="33" spans="1:30" ht="12.75" customHeight="1" x14ac:dyDescent="0.2">
      <c r="A33" s="79" t="s">
        <v>820</v>
      </c>
      <c r="B33" s="250">
        <v>5.85</v>
      </c>
      <c r="C33" s="250">
        <v>6.6</v>
      </c>
      <c r="D33" s="129">
        <v>6.7</v>
      </c>
      <c r="E33" s="190">
        <v>2.69</v>
      </c>
      <c r="F33" s="556">
        <v>5.01</v>
      </c>
      <c r="G33" s="574">
        <v>2.92</v>
      </c>
      <c r="H33" s="116">
        <v>5</v>
      </c>
      <c r="I33" s="571">
        <v>7.7</v>
      </c>
      <c r="J33" s="572">
        <v>7</v>
      </c>
    </row>
    <row r="34" spans="1:30" ht="12.75" customHeight="1" x14ac:dyDescent="0.2">
      <c r="A34" s="9"/>
      <c r="B34" s="20"/>
      <c r="C34" s="20"/>
      <c r="D34" s="4"/>
      <c r="E34" s="115"/>
      <c r="F34" s="115"/>
      <c r="G34" s="115"/>
      <c r="H34" s="115"/>
      <c r="I34" s="115"/>
      <c r="J34" s="115"/>
    </row>
    <row r="35" spans="1:30" ht="12.75" customHeight="1" x14ac:dyDescent="0.2">
      <c r="A35" s="4" t="s">
        <v>143</v>
      </c>
      <c r="AC35" s="3">
        <v>3</v>
      </c>
      <c r="AD35" s="3">
        <v>701.3</v>
      </c>
    </row>
    <row r="36" spans="1:30" ht="12.75" customHeight="1" x14ac:dyDescent="0.2">
      <c r="A36" s="725" t="s">
        <v>140</v>
      </c>
      <c r="B36" s="725"/>
      <c r="C36" s="725"/>
      <c r="D36" s="725"/>
      <c r="E36" s="725"/>
      <c r="F36" s="725"/>
      <c r="G36" s="725"/>
      <c r="H36" s="725"/>
      <c r="I36" s="725"/>
      <c r="J36" s="725"/>
    </row>
    <row r="37" spans="1:30" ht="21.6" customHeight="1" x14ac:dyDescent="0.2">
      <c r="A37" s="726" t="s">
        <v>141</v>
      </c>
      <c r="B37" s="726"/>
      <c r="C37" s="726"/>
      <c r="D37" s="726"/>
      <c r="E37" s="726"/>
      <c r="F37" s="726"/>
      <c r="G37" s="726"/>
      <c r="H37" s="726"/>
      <c r="I37" s="726"/>
      <c r="J37" s="726"/>
    </row>
    <row r="38" spans="1:30" x14ac:dyDescent="0.2">
      <c r="A38" s="86" t="s">
        <v>142</v>
      </c>
      <c r="F38" s="32"/>
      <c r="G38" s="32"/>
    </row>
    <row r="39" spans="1:30" ht="76.150000000000006" customHeight="1" x14ac:dyDescent="0.2">
      <c r="A39" s="725" t="s">
        <v>148</v>
      </c>
      <c r="B39" s="725"/>
      <c r="C39" s="725"/>
      <c r="D39" s="725"/>
      <c r="E39" s="725"/>
      <c r="F39" s="725"/>
      <c r="G39" s="725"/>
      <c r="H39" s="258"/>
      <c r="I39" s="150"/>
      <c r="J39" s="150"/>
    </row>
    <row r="40" spans="1:30" s="62" customFormat="1" x14ac:dyDescent="0.2"/>
    <row r="41" spans="1:30" x14ac:dyDescent="0.2">
      <c r="A41" s="4" t="s">
        <v>855</v>
      </c>
    </row>
    <row r="42" spans="1:30" ht="12.75" x14ac:dyDescent="0.2">
      <c r="E42"/>
      <c r="F42"/>
      <c r="G42"/>
      <c r="H42"/>
      <c r="I42"/>
    </row>
    <row r="77" spans="19:19" x14ac:dyDescent="0.2">
      <c r="S77" s="83"/>
    </row>
    <row r="78" spans="19:19" x14ac:dyDescent="0.2">
      <c r="S78" s="83"/>
    </row>
    <row r="79" spans="19:19" x14ac:dyDescent="0.2">
      <c r="S79" s="83"/>
    </row>
    <row r="80" spans="19:19" x14ac:dyDescent="0.2">
      <c r="S80" s="83"/>
    </row>
    <row r="81" spans="19:19" x14ac:dyDescent="0.2">
      <c r="S81" s="83"/>
    </row>
    <row r="82" spans="19:19" x14ac:dyDescent="0.2">
      <c r="S82" s="84"/>
    </row>
    <row r="83" spans="19:19" x14ac:dyDescent="0.2">
      <c r="S83" s="85"/>
    </row>
    <row r="84" spans="19:19" x14ac:dyDescent="0.2">
      <c r="S84" s="19"/>
    </row>
    <row r="85" spans="19:19" x14ac:dyDescent="0.2">
      <c r="S85" s="9"/>
    </row>
    <row r="86" spans="19:19" x14ac:dyDescent="0.2">
      <c r="S86" s="4"/>
    </row>
  </sheetData>
  <dataConsolidate/>
  <customSheetViews>
    <customSheetView guid="{254CA843-A8D1-434E-AB9C-F327B1D1E748}" showPageBreaks="1" fitToPage="1" printArea="1">
      <pane xSplit="1" topLeftCell="B1" activePane="topRight" state="frozen"/>
      <selection pane="topRight" activeCell="G20" sqref="G20"/>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pane xSplit="1" topLeftCell="B1" activePane="topRight" state="frozen"/>
      <selection pane="topRight" activeCell="A2" sqref="A2"/>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pane xSplit="1" topLeftCell="B1" activePane="topRight" state="frozen"/>
      <selection pane="topRight" activeCell="E15" sqref="E15"/>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topLeftCell="A13">
      <pane xSplit="1" topLeftCell="B1" activePane="topRight" state="frozen"/>
      <selection pane="topRight" activeCell="A39" sqref="A39"/>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6"/>
    </customSheetView>
  </customSheetViews>
  <mergeCells count="3">
    <mergeCell ref="A36:J36"/>
    <mergeCell ref="A37:J37"/>
    <mergeCell ref="A39:G39"/>
  </mergeCells>
  <pageMargins left="0.74791666666666701" right="0.74791666666666701" top="0.98402777777777795" bottom="0.98402777777777795" header="0.51180555555555496" footer="0.51180555555555496"/>
  <pageSetup paperSize="9" firstPageNumber="0" orientation="portrait" r:id="rId7"/>
  <headerFooter>
    <oddFooter>&amp;C&amp;1#&amp;"Calibri"&amp;12&amp;K008000C1 Données Internes</oddFooter>
  </headerFooter>
  <legacy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253D-327F-45F0-9825-24223095142D}">
  <dimension ref="A1:N14"/>
  <sheetViews>
    <sheetView zoomScale="115" zoomScaleNormal="115" workbookViewId="0"/>
  </sheetViews>
  <sheetFormatPr baseColWidth="10" defaultColWidth="11.42578125" defaultRowHeight="12.75" x14ac:dyDescent="0.2"/>
  <cols>
    <col min="1" max="10" width="11.42578125" style="327"/>
    <col min="11" max="11" width="12.28515625" style="327" bestFit="1" customWidth="1"/>
    <col min="12" max="12" width="11.42578125" style="327"/>
    <col min="13" max="13" width="15.85546875" style="327" bestFit="1" customWidth="1"/>
    <col min="14" max="16384" width="11.42578125" style="327"/>
  </cols>
  <sheetData>
    <row r="1" spans="1:14" x14ac:dyDescent="0.2">
      <c r="A1" s="332" t="s">
        <v>766</v>
      </c>
      <c r="M1" s="198"/>
    </row>
    <row r="2" spans="1:14" x14ac:dyDescent="0.2">
      <c r="A2" s="331" t="s">
        <v>765</v>
      </c>
    </row>
    <row r="3" spans="1:14" x14ac:dyDescent="0.2">
      <c r="L3" s="342"/>
    </row>
    <row r="4" spans="1:14" x14ac:dyDescent="0.2">
      <c r="A4" s="329"/>
      <c r="B4" s="341">
        <v>2013</v>
      </c>
      <c r="C4" s="341">
        <v>2014</v>
      </c>
      <c r="D4" s="341">
        <v>2015</v>
      </c>
      <c r="E4" s="341">
        <v>2016</v>
      </c>
      <c r="F4" s="341">
        <v>2017</v>
      </c>
      <c r="G4" s="341">
        <v>2018</v>
      </c>
      <c r="H4" s="341">
        <v>2019</v>
      </c>
      <c r="I4" s="341">
        <v>2020</v>
      </c>
      <c r="J4" s="341">
        <v>2021</v>
      </c>
      <c r="K4" s="340">
        <v>2022</v>
      </c>
      <c r="L4" s="340">
        <v>2023</v>
      </c>
      <c r="M4" s="736" t="s">
        <v>767</v>
      </c>
    </row>
    <row r="5" spans="1:14" x14ac:dyDescent="0.2">
      <c r="A5" s="339" t="s">
        <v>6</v>
      </c>
      <c r="B5" s="338">
        <v>11967.490685731545</v>
      </c>
      <c r="C5" s="338">
        <v>11867.881092983687</v>
      </c>
      <c r="D5" s="338">
        <v>11801.769999999999</v>
      </c>
      <c r="E5" s="338">
        <v>12118.47273452298</v>
      </c>
      <c r="F5" s="338">
        <v>12691.273282743668</v>
      </c>
      <c r="G5" s="338">
        <v>13499.256756756757</v>
      </c>
      <c r="H5" s="338">
        <v>14071.919961886611</v>
      </c>
      <c r="I5" s="338">
        <v>13058.545023696683</v>
      </c>
      <c r="J5" s="338">
        <v>15409.407503714709</v>
      </c>
      <c r="K5" s="338">
        <v>15380.370142969914</v>
      </c>
      <c r="L5" s="338">
        <v>15247</v>
      </c>
      <c r="M5" s="737">
        <v>-8.6714520996671318E-3</v>
      </c>
      <c r="N5" s="154"/>
    </row>
    <row r="6" spans="1:14" x14ac:dyDescent="0.2">
      <c r="A6" s="337" t="s">
        <v>15</v>
      </c>
      <c r="B6" s="336">
        <v>3566.1010975732552</v>
      </c>
      <c r="C6" s="336">
        <v>3235.9273346011414</v>
      </c>
      <c r="D6" s="336">
        <v>2952.25</v>
      </c>
      <c r="E6" s="336">
        <v>2746.1170371847275</v>
      </c>
      <c r="F6" s="336">
        <v>2707.5983049177098</v>
      </c>
      <c r="G6" s="336">
        <v>2512.3552123552126</v>
      </c>
      <c r="H6" s="336">
        <v>2359.4807050976656</v>
      </c>
      <c r="I6" s="336">
        <v>1844.6208530805686</v>
      </c>
      <c r="J6" s="336">
        <v>2017.6588038632985</v>
      </c>
      <c r="K6" s="336">
        <v>1900.3508464169809</v>
      </c>
      <c r="L6" s="336">
        <v>1749</v>
      </c>
      <c r="M6" s="154">
        <v>-7.9643633543956094E-2</v>
      </c>
      <c r="N6" s="154"/>
    </row>
    <row r="7" spans="1:14" x14ac:dyDescent="0.2">
      <c r="A7" s="337" t="s">
        <v>37</v>
      </c>
      <c r="B7" s="336">
        <v>3905.8453327962943</v>
      </c>
      <c r="C7" s="336">
        <v>3886.007406666</v>
      </c>
      <c r="D7" s="336">
        <v>3906.6099999999997</v>
      </c>
      <c r="E7" s="336">
        <v>3907.7509719868408</v>
      </c>
      <c r="F7" s="336">
        <v>3978.2694392431263</v>
      </c>
      <c r="G7" s="336">
        <v>3983.7113899613901</v>
      </c>
      <c r="H7" s="336">
        <v>3907.2081943782755</v>
      </c>
      <c r="I7" s="336">
        <v>3456.2369668246447</v>
      </c>
      <c r="J7" s="336">
        <v>3958.1027117384838</v>
      </c>
      <c r="K7" s="336">
        <v>3684.4399614068939</v>
      </c>
      <c r="L7" s="336">
        <v>3382</v>
      </c>
      <c r="M7" s="154">
        <v>-8.2085734758833739E-2</v>
      </c>
      <c r="N7" s="154"/>
    </row>
    <row r="8" spans="1:14" x14ac:dyDescent="0.2">
      <c r="A8" s="337" t="s">
        <v>38</v>
      </c>
      <c r="B8" s="336">
        <v>893.04198972913093</v>
      </c>
      <c r="C8" s="336">
        <v>875.61805625062561</v>
      </c>
      <c r="D8" s="336">
        <v>867.59999999999991</v>
      </c>
      <c r="E8" s="336">
        <v>855.30854351510311</v>
      </c>
      <c r="F8" s="336">
        <v>833.65526756676854</v>
      </c>
      <c r="G8" s="336">
        <v>816.51544401544402</v>
      </c>
      <c r="H8" s="336">
        <v>819.79037636969986</v>
      </c>
      <c r="I8" s="336">
        <v>711.57819905213273</v>
      </c>
      <c r="J8" s="336">
        <v>767.67273402674584</v>
      </c>
      <c r="K8" s="336">
        <v>739.84738180861325</v>
      </c>
      <c r="L8" s="336">
        <v>722</v>
      </c>
      <c r="M8" s="154">
        <v>-2.412305868405451E-2</v>
      </c>
      <c r="N8" s="154"/>
    </row>
    <row r="9" spans="1:14" x14ac:dyDescent="0.2">
      <c r="A9" s="337" t="s">
        <v>49</v>
      </c>
      <c r="B9" s="336">
        <v>3492.085389185379</v>
      </c>
      <c r="C9" s="336">
        <v>3772.6353718346518</v>
      </c>
      <c r="D9" s="336">
        <v>3976.4999999999995</v>
      </c>
      <c r="E9" s="336">
        <v>4501.1813378526567</v>
      </c>
      <c r="F9" s="336">
        <v>5058.9336749778258</v>
      </c>
      <c r="G9" s="336">
        <v>6079.6669884169887</v>
      </c>
      <c r="H9" s="336">
        <v>6870.6241067174842</v>
      </c>
      <c r="I9" s="336">
        <v>7017.5545023696686</v>
      </c>
      <c r="J9" s="336">
        <v>8618.972882615155</v>
      </c>
      <c r="K9" s="336">
        <v>8989.1456889746514</v>
      </c>
      <c r="L9" s="336">
        <v>9312</v>
      </c>
      <c r="M9" s="154">
        <v>3.5916017182960447E-2</v>
      </c>
      <c r="N9" s="154"/>
    </row>
    <row r="10" spans="1:14" x14ac:dyDescent="0.2">
      <c r="A10" s="335" t="s">
        <v>39</v>
      </c>
      <c r="B10" s="334">
        <v>110.41687644748765</v>
      </c>
      <c r="C10" s="334">
        <v>97.692923631268144</v>
      </c>
      <c r="D10" s="334">
        <v>98.809999999999988</v>
      </c>
      <c r="E10" s="334">
        <v>108.11484398365069</v>
      </c>
      <c r="F10" s="334">
        <v>112.8165960382379</v>
      </c>
      <c r="G10" s="334">
        <v>107.00772200772201</v>
      </c>
      <c r="H10" s="334">
        <v>114.81657932348737</v>
      </c>
      <c r="I10" s="334">
        <v>28.554502369668246</v>
      </c>
      <c r="J10" s="334">
        <v>47.000371471025254</v>
      </c>
      <c r="K10" s="334">
        <v>66.586264362775196</v>
      </c>
      <c r="L10" s="334">
        <v>82</v>
      </c>
      <c r="M10" s="738">
        <v>0.2314852137258776</v>
      </c>
      <c r="N10" s="154"/>
    </row>
    <row r="11" spans="1:14" x14ac:dyDescent="0.2">
      <c r="A11" s="330" t="s">
        <v>764</v>
      </c>
      <c r="K11" s="333"/>
    </row>
    <row r="12" spans="1:14" x14ac:dyDescent="0.2">
      <c r="A12" s="329" t="s">
        <v>763</v>
      </c>
      <c r="B12" s="155"/>
      <c r="C12" s="155"/>
      <c r="D12" s="155"/>
      <c r="E12" s="155"/>
      <c r="F12" s="155"/>
      <c r="G12" s="155"/>
      <c r="H12" s="155"/>
      <c r="I12" s="155"/>
      <c r="J12" s="155"/>
      <c r="K12" s="155"/>
      <c r="L12" s="155"/>
      <c r="M12" s="154"/>
    </row>
    <row r="13" spans="1:14" x14ac:dyDescent="0.2">
      <c r="A13" s="328" t="s">
        <v>762</v>
      </c>
      <c r="B13" s="155"/>
      <c r="C13" s="155"/>
      <c r="D13" s="155"/>
      <c r="E13" s="155"/>
      <c r="F13" s="155"/>
      <c r="G13" s="155"/>
      <c r="H13" s="155"/>
      <c r="I13" s="155"/>
      <c r="J13" s="155"/>
      <c r="K13" s="155"/>
      <c r="L13" s="155"/>
      <c r="M13" s="154"/>
    </row>
    <row r="14" spans="1:14" x14ac:dyDescent="0.2">
      <c r="B14" s="156"/>
      <c r="C14" s="156"/>
      <c r="D14" s="156"/>
      <c r="E14" s="156"/>
      <c r="F14" s="156"/>
      <c r="G14" s="156"/>
      <c r="H14" s="156"/>
      <c r="I14" s="156"/>
      <c r="J14" s="156"/>
      <c r="K14" s="156"/>
      <c r="L14" s="156"/>
      <c r="M14" s="154"/>
    </row>
  </sheetData>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election activeCell="J27" sqref="J27"/>
    </sheetView>
  </sheetViews>
  <sheetFormatPr baseColWidth="10" defaultRowHeight="12.75" x14ac:dyDescent="0.2"/>
  <cols>
    <col min="1" max="1" width="89.140625" bestFit="1" customWidth="1"/>
    <col min="2" max="2" width="12.7109375" bestFit="1" customWidth="1"/>
  </cols>
  <sheetData>
    <row r="1" spans="1:2" ht="13.5" thickBot="1" x14ac:dyDescent="0.25">
      <c r="A1" s="252" t="s">
        <v>734</v>
      </c>
      <c r="B1" s="253">
        <v>4737919894</v>
      </c>
    </row>
    <row r="2" spans="1:2" x14ac:dyDescent="0.2">
      <c r="A2" s="199"/>
      <c r="B2" s="251"/>
    </row>
    <row r="3" spans="1:2" x14ac:dyDescent="0.2">
      <c r="A3" s="199" t="s">
        <v>728</v>
      </c>
      <c r="B3" s="251">
        <v>3444379339</v>
      </c>
    </row>
    <row r="4" spans="1:2" x14ac:dyDescent="0.2">
      <c r="B4" s="94"/>
    </row>
    <row r="5" spans="1:2" x14ac:dyDescent="0.2">
      <c r="A5" t="s">
        <v>729</v>
      </c>
      <c r="B5" s="94">
        <v>2614379339</v>
      </c>
    </row>
    <row r="6" spans="1:2" x14ac:dyDescent="0.2">
      <c r="A6" t="s">
        <v>721</v>
      </c>
      <c r="B6" s="94">
        <v>280701684</v>
      </c>
    </row>
    <row r="8" spans="1:2" x14ac:dyDescent="0.2">
      <c r="A8" t="s">
        <v>725</v>
      </c>
      <c r="B8">
        <v>0</v>
      </c>
    </row>
    <row r="10" spans="1:2" x14ac:dyDescent="0.2">
      <c r="A10" t="s">
        <v>730</v>
      </c>
      <c r="B10" s="94">
        <v>1000000</v>
      </c>
    </row>
    <row r="11" spans="1:2" x14ac:dyDescent="0.2">
      <c r="B11" s="94"/>
    </row>
    <row r="12" spans="1:2" x14ac:dyDescent="0.2">
      <c r="A12" t="s">
        <v>731</v>
      </c>
      <c r="B12" s="94">
        <v>829000000</v>
      </c>
    </row>
    <row r="13" spans="1:2" x14ac:dyDescent="0.2">
      <c r="B13" s="94"/>
    </row>
    <row r="14" spans="1:2" x14ac:dyDescent="0.2">
      <c r="A14" s="199" t="s">
        <v>732</v>
      </c>
      <c r="B14" s="251">
        <v>1293540555</v>
      </c>
    </row>
    <row r="16" spans="1:2" x14ac:dyDescent="0.2">
      <c r="A16" t="s">
        <v>727</v>
      </c>
      <c r="B16" s="94">
        <v>1285540555</v>
      </c>
    </row>
    <row r="17" spans="1:2" x14ac:dyDescent="0.2">
      <c r="A17" t="s">
        <v>722</v>
      </c>
      <c r="B17" s="94">
        <v>1132928509</v>
      </c>
    </row>
    <row r="18" spans="1:2" x14ac:dyDescent="0.2">
      <c r="A18" t="s">
        <v>723</v>
      </c>
      <c r="B18" s="94">
        <v>152612046</v>
      </c>
    </row>
    <row r="19" spans="1:2" x14ac:dyDescent="0.2">
      <c r="A19" t="s">
        <v>724</v>
      </c>
      <c r="B19">
        <v>0</v>
      </c>
    </row>
    <row r="21" spans="1:2" x14ac:dyDescent="0.2">
      <c r="A21" t="s">
        <v>726</v>
      </c>
      <c r="B21" s="94">
        <v>8000000</v>
      </c>
    </row>
    <row r="24" spans="1:2" ht="13.5" thickBot="1" x14ac:dyDescent="0.25">
      <c r="A24" s="252" t="s">
        <v>737</v>
      </c>
      <c r="B24" s="253">
        <v>5650176317</v>
      </c>
    </row>
    <row r="25" spans="1:2" x14ac:dyDescent="0.2">
      <c r="A25" s="254"/>
      <c r="B25" s="255"/>
    </row>
    <row r="26" spans="1:2" x14ac:dyDescent="0.2">
      <c r="A26" s="199" t="s">
        <v>728</v>
      </c>
      <c r="B26" s="251">
        <v>5286002745</v>
      </c>
    </row>
    <row r="27" spans="1:2" x14ac:dyDescent="0.2">
      <c r="A27" s="199"/>
      <c r="B27" s="94"/>
    </row>
    <row r="28" spans="1:2" x14ac:dyDescent="0.2">
      <c r="A28" t="s">
        <v>733</v>
      </c>
      <c r="B28" s="94">
        <v>421774350</v>
      </c>
    </row>
    <row r="29" spans="1:2" x14ac:dyDescent="0.2">
      <c r="A29" t="s">
        <v>721</v>
      </c>
      <c r="B29" s="94">
        <v>2600000</v>
      </c>
    </row>
    <row r="30" spans="1:2" x14ac:dyDescent="0.2">
      <c r="A30" s="94"/>
    </row>
    <row r="31" spans="1:2" x14ac:dyDescent="0.2">
      <c r="A31" s="256" t="s">
        <v>725</v>
      </c>
      <c r="B31" s="257">
        <v>4025228395</v>
      </c>
    </row>
    <row r="33" spans="1:2" x14ac:dyDescent="0.2">
      <c r="A33" t="s">
        <v>730</v>
      </c>
      <c r="B33">
        <v>0</v>
      </c>
    </row>
    <row r="35" spans="1:2" x14ac:dyDescent="0.2">
      <c r="A35" t="s">
        <v>731</v>
      </c>
      <c r="B35" s="94">
        <v>839000000</v>
      </c>
    </row>
    <row r="37" spans="1:2" x14ac:dyDescent="0.2">
      <c r="A37" s="199" t="s">
        <v>732</v>
      </c>
      <c r="B37" s="251">
        <v>364173572</v>
      </c>
    </row>
    <row r="38" spans="1:2" x14ac:dyDescent="0.2">
      <c r="A38" s="199"/>
    </row>
    <row r="39" spans="1:2" x14ac:dyDescent="0.2">
      <c r="A39" t="s">
        <v>735</v>
      </c>
      <c r="B39" s="94">
        <v>314173572</v>
      </c>
    </row>
    <row r="40" spans="1:2" x14ac:dyDescent="0.2">
      <c r="A40" t="s">
        <v>722</v>
      </c>
      <c r="B40" s="94">
        <v>276291870</v>
      </c>
    </row>
    <row r="41" spans="1:2" x14ac:dyDescent="0.2">
      <c r="A41" t="s">
        <v>723</v>
      </c>
      <c r="B41" s="94">
        <v>37881702</v>
      </c>
    </row>
    <row r="42" spans="1:2" x14ac:dyDescent="0.2">
      <c r="A42" t="s">
        <v>724</v>
      </c>
      <c r="B42">
        <v>0</v>
      </c>
    </row>
    <row r="44" spans="1:2" x14ac:dyDescent="0.2">
      <c r="A44" t="s">
        <v>736</v>
      </c>
      <c r="B44" s="94">
        <v>50000000</v>
      </c>
    </row>
  </sheetData>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1"/>
  <sheetViews>
    <sheetView zoomScaleNormal="100" workbookViewId="0"/>
  </sheetViews>
  <sheetFormatPr baseColWidth="10" defaultColWidth="9.140625" defaultRowHeight="11.25" x14ac:dyDescent="0.2"/>
  <cols>
    <col min="1" max="1" width="61" style="3" bestFit="1" customWidth="1"/>
    <col min="2" max="2" width="10.42578125" style="3" bestFit="1" customWidth="1"/>
    <col min="3" max="3" width="12.42578125" style="3" customWidth="1"/>
    <col min="4" max="4" width="11.28515625" style="3" customWidth="1"/>
    <col min="5" max="5" width="12.42578125" style="3" bestFit="1" customWidth="1"/>
    <col min="6" max="6" width="11" style="3" customWidth="1"/>
    <col min="7" max="8" width="9.42578125" style="3" customWidth="1"/>
    <col min="9" max="9" width="9.28515625" style="3" customWidth="1"/>
    <col min="10" max="10" width="8.42578125" style="3" hidden="1" customWidth="1"/>
    <col min="11" max="11" width="9.42578125" style="3" customWidth="1"/>
    <col min="12" max="12" width="8.42578125" style="3" bestFit="1" customWidth="1"/>
    <col min="13" max="13" width="9.42578125" style="3" customWidth="1"/>
    <col min="14" max="14" width="8.42578125" style="3" customWidth="1"/>
    <col min="15" max="15" width="10.42578125" style="3" bestFit="1" customWidth="1"/>
    <col min="16" max="16384" width="9.140625" style="3"/>
  </cols>
  <sheetData>
    <row r="1" spans="1:19" x14ac:dyDescent="0.2">
      <c r="A1" s="31" t="s">
        <v>832</v>
      </c>
      <c r="J1" s="182"/>
      <c r="L1" s="182"/>
    </row>
    <row r="2" spans="1:19" ht="14.85" customHeight="1" x14ac:dyDescent="0.2">
      <c r="A2" s="23" t="s">
        <v>742</v>
      </c>
    </row>
    <row r="3" spans="1:19" x14ac:dyDescent="0.2">
      <c r="A3" s="157" t="s">
        <v>111</v>
      </c>
      <c r="O3" s="704" t="s">
        <v>769</v>
      </c>
      <c r="P3" s="704"/>
    </row>
    <row r="4" spans="1:19" ht="22.5" x14ac:dyDescent="0.2">
      <c r="A4" s="39"/>
      <c r="B4" s="74">
        <v>2019</v>
      </c>
      <c r="C4" s="415">
        <v>2020</v>
      </c>
      <c r="D4" s="138">
        <v>2020</v>
      </c>
      <c r="E4" s="434">
        <v>2021</v>
      </c>
      <c r="F4" s="343">
        <v>2021</v>
      </c>
      <c r="G4" s="415">
        <v>2022</v>
      </c>
      <c r="H4" s="343">
        <v>2022</v>
      </c>
      <c r="I4" s="415">
        <v>2023</v>
      </c>
      <c r="J4" s="325" t="s">
        <v>743</v>
      </c>
      <c r="K4" s="705">
        <v>2023</v>
      </c>
      <c r="L4" s="706"/>
      <c r="M4" s="707">
        <v>2024</v>
      </c>
      <c r="N4" s="708"/>
      <c r="O4" s="461" t="s">
        <v>768</v>
      </c>
      <c r="P4" s="505" t="s">
        <v>768</v>
      </c>
    </row>
    <row r="5" spans="1:19" ht="33.75" x14ac:dyDescent="0.2">
      <c r="A5" s="39"/>
      <c r="B5" s="30" t="s">
        <v>59</v>
      </c>
      <c r="C5" s="450" t="s">
        <v>64</v>
      </c>
      <c r="D5" s="139" t="s">
        <v>59</v>
      </c>
      <c r="E5" s="435" t="s">
        <v>127</v>
      </c>
      <c r="F5" s="344" t="s">
        <v>59</v>
      </c>
      <c r="G5" s="416" t="s">
        <v>127</v>
      </c>
      <c r="H5" s="344" t="s">
        <v>59</v>
      </c>
      <c r="I5" s="416" t="s">
        <v>127</v>
      </c>
      <c r="J5" s="279" t="s">
        <v>127</v>
      </c>
      <c r="K5" s="344" t="s">
        <v>59</v>
      </c>
      <c r="L5" s="377" t="s">
        <v>1</v>
      </c>
      <c r="M5" s="389" t="s">
        <v>127</v>
      </c>
      <c r="N5" s="643" t="s">
        <v>1</v>
      </c>
      <c r="O5" s="139" t="s">
        <v>744</v>
      </c>
      <c r="P5" s="642" t="s">
        <v>784</v>
      </c>
    </row>
    <row r="6" spans="1:19" ht="15" customHeight="1" x14ac:dyDescent="0.2">
      <c r="A6" s="40" t="s">
        <v>2</v>
      </c>
      <c r="B6" s="46">
        <v>2947.2649999999999</v>
      </c>
      <c r="C6" s="451">
        <v>2961.1782549999998</v>
      </c>
      <c r="D6" s="140">
        <v>3163.0889999999999</v>
      </c>
      <c r="E6" s="436">
        <v>3201.179486</v>
      </c>
      <c r="F6" s="345">
        <v>3835.0216300000002</v>
      </c>
      <c r="G6" s="417">
        <v>3460.98</v>
      </c>
      <c r="H6" s="345">
        <v>3611.0220250000002</v>
      </c>
      <c r="I6" s="417">
        <v>3717.8902330000001</v>
      </c>
      <c r="J6" s="360">
        <v>7.423048760755635E-2</v>
      </c>
      <c r="K6" s="361">
        <v>3865.6980050000002</v>
      </c>
      <c r="L6" s="378">
        <v>0.84195324165337937</v>
      </c>
      <c r="M6" s="393">
        <v>3905.1198939999999</v>
      </c>
      <c r="N6" s="644">
        <v>0.84142702688746929</v>
      </c>
      <c r="O6" s="504">
        <v>1.0197870849975921E-2</v>
      </c>
      <c r="P6" s="511">
        <v>-1.380212915002408E-2</v>
      </c>
    </row>
    <row r="7" spans="1:19" s="1" customFormat="1" ht="14.25" customHeight="1" x14ac:dyDescent="0.2">
      <c r="A7" s="397" t="s">
        <v>3</v>
      </c>
      <c r="B7" s="398">
        <v>946.76099999999997</v>
      </c>
      <c r="C7" s="452">
        <v>971.89421000000004</v>
      </c>
      <c r="D7" s="399">
        <v>1108.5519999999999</v>
      </c>
      <c r="E7" s="437">
        <v>1012.331538</v>
      </c>
      <c r="F7" s="400">
        <v>1395.28017</v>
      </c>
      <c r="G7" s="418">
        <v>1022.69</v>
      </c>
      <c r="H7" s="401">
        <v>1096.8117</v>
      </c>
      <c r="I7" s="418">
        <v>1100.016198</v>
      </c>
      <c r="J7" s="374">
        <v>7.5610593630523359E-2</v>
      </c>
      <c r="K7" s="402">
        <v>1212.0972280000001</v>
      </c>
      <c r="L7" s="403">
        <v>0.26399609824505038</v>
      </c>
      <c r="M7" s="396">
        <v>1193.810999</v>
      </c>
      <c r="N7" s="645">
        <v>0.25722765672252357</v>
      </c>
      <c r="O7" s="376">
        <v>-1.5086437438828981E-2</v>
      </c>
      <c r="P7" s="506">
        <v>-3.9086437438828982E-2</v>
      </c>
      <c r="Q7" s="619"/>
      <c r="R7" s="3"/>
      <c r="S7" s="3"/>
    </row>
    <row r="8" spans="1:19" ht="14.85" customHeight="1" x14ac:dyDescent="0.2">
      <c r="A8" s="397" t="s">
        <v>4</v>
      </c>
      <c r="B8" s="404">
        <v>779.46400000000006</v>
      </c>
      <c r="C8" s="452">
        <v>825.43877499999996</v>
      </c>
      <c r="D8" s="399">
        <v>899.55799999999999</v>
      </c>
      <c r="E8" s="437">
        <v>860.68777499999999</v>
      </c>
      <c r="F8" s="400">
        <v>1044.4594959999999</v>
      </c>
      <c r="G8" s="418">
        <v>914.9</v>
      </c>
      <c r="H8" s="401">
        <v>960.28330300000005</v>
      </c>
      <c r="I8" s="418">
        <v>1006.161609</v>
      </c>
      <c r="J8" s="374">
        <v>9.9750365067220459E-2</v>
      </c>
      <c r="K8" s="402">
        <v>1010.354287</v>
      </c>
      <c r="L8" s="403">
        <v>0.22005626566217987</v>
      </c>
      <c r="M8" s="396">
        <v>1042.653016</v>
      </c>
      <c r="N8" s="645">
        <v>0.22465800055872315</v>
      </c>
      <c r="O8" s="462">
        <v>3.1967725990358353E-2</v>
      </c>
      <c r="P8" s="509">
        <v>7.9677259903583528E-3</v>
      </c>
      <c r="Q8" s="620"/>
    </row>
    <row r="9" spans="1:19" ht="14.85" customHeight="1" x14ac:dyDescent="0.2">
      <c r="A9" s="397" t="s">
        <v>771</v>
      </c>
      <c r="B9" s="405"/>
      <c r="C9" s="453"/>
      <c r="D9" s="406">
        <v>0</v>
      </c>
      <c r="E9" s="437">
        <v>576.64706100000001</v>
      </c>
      <c r="F9" s="400">
        <v>651.95226400000001</v>
      </c>
      <c r="G9" s="418">
        <v>747.93</v>
      </c>
      <c r="H9" s="407">
        <v>769.74812899999995</v>
      </c>
      <c r="I9" s="418">
        <v>799.58171800000002</v>
      </c>
      <c r="J9" s="374">
        <v>6.9059561723690877E-2</v>
      </c>
      <c r="K9" s="402">
        <v>833.44419700000003</v>
      </c>
      <c r="L9" s="403">
        <v>0.18152505511132075</v>
      </c>
      <c r="M9" s="396">
        <v>824.40051400000004</v>
      </c>
      <c r="N9" s="645">
        <v>0.17763164570832035</v>
      </c>
      <c r="O9" s="376">
        <v>-1.0850976025213122E-2</v>
      </c>
      <c r="P9" s="506">
        <v>-3.4850976025213122E-2</v>
      </c>
      <c r="Q9" s="619"/>
    </row>
    <row r="10" spans="1:19" ht="14.85" customHeight="1" x14ac:dyDescent="0.2">
      <c r="A10" s="397" t="s">
        <v>772</v>
      </c>
      <c r="B10" s="408">
        <v>1221.04</v>
      </c>
      <c r="C10" s="452">
        <v>1163.84527</v>
      </c>
      <c r="D10" s="399">
        <v>1154.979</v>
      </c>
      <c r="E10" s="437">
        <v>751.51311199999998</v>
      </c>
      <c r="F10" s="400">
        <v>743.3297</v>
      </c>
      <c r="G10" s="418">
        <v>775.46</v>
      </c>
      <c r="H10" s="401">
        <v>784.17889300000002</v>
      </c>
      <c r="I10" s="418">
        <v>812.13070800000003</v>
      </c>
      <c r="J10" s="374">
        <v>4.7288974286230134E-2</v>
      </c>
      <c r="K10" s="402">
        <v>809.80229299999996</v>
      </c>
      <c r="L10" s="403">
        <v>0.17637582263482832</v>
      </c>
      <c r="M10" s="396">
        <v>844.25536499999998</v>
      </c>
      <c r="N10" s="645">
        <v>0.18190972389790222</v>
      </c>
      <c r="O10" s="503">
        <v>4.2545041299358211E-2</v>
      </c>
      <c r="P10" s="509">
        <v>1.854504129935821E-2</v>
      </c>
      <c r="Q10" s="620"/>
    </row>
    <row r="11" spans="1:19" ht="14.85" customHeight="1" x14ac:dyDescent="0.2">
      <c r="A11" s="369" t="s">
        <v>773</v>
      </c>
      <c r="B11" s="370">
        <v>707.33</v>
      </c>
      <c r="C11" s="454">
        <v>661.06775100000004</v>
      </c>
      <c r="D11" s="371">
        <v>650.09100000000001</v>
      </c>
      <c r="E11" s="438">
        <v>665.21347000000003</v>
      </c>
      <c r="F11" s="372">
        <v>659.81754699999999</v>
      </c>
      <c r="G11" s="419">
        <v>682.84</v>
      </c>
      <c r="H11" s="373">
        <v>691.887743</v>
      </c>
      <c r="I11" s="419">
        <v>713.48409800000002</v>
      </c>
      <c r="J11" s="374">
        <v>4.4877420772069465E-2</v>
      </c>
      <c r="K11" s="375">
        <v>705.685653</v>
      </c>
      <c r="L11" s="379">
        <v>0.15369910488691466</v>
      </c>
      <c r="M11" s="396">
        <v>733.78142600000001</v>
      </c>
      <c r="N11" s="646">
        <v>0.15810616329938154</v>
      </c>
      <c r="O11" s="463">
        <v>3.9813439426690467E-2</v>
      </c>
      <c r="P11" s="510">
        <v>1.5813439426690466E-2</v>
      </c>
      <c r="Q11" s="620"/>
    </row>
    <row r="12" spans="1:19" ht="15" customHeight="1" x14ac:dyDescent="0.2">
      <c r="A12" s="40" t="s">
        <v>774</v>
      </c>
      <c r="B12" s="46">
        <v>109</v>
      </c>
      <c r="C12" s="455">
        <v>110</v>
      </c>
      <c r="D12" s="142">
        <v>108</v>
      </c>
      <c r="E12" s="439" t="s">
        <v>97</v>
      </c>
      <c r="F12" s="346" t="s">
        <v>97</v>
      </c>
      <c r="G12" s="420" t="s">
        <v>97</v>
      </c>
      <c r="H12" s="346" t="s">
        <v>97</v>
      </c>
      <c r="I12" s="420" t="s">
        <v>97</v>
      </c>
      <c r="J12" s="275"/>
      <c r="K12" s="359" t="s">
        <v>97</v>
      </c>
      <c r="L12" s="380" t="s">
        <v>97</v>
      </c>
      <c r="M12" s="385" t="s">
        <v>97</v>
      </c>
      <c r="N12" s="647" t="s">
        <v>97</v>
      </c>
      <c r="O12" s="384"/>
      <c r="P12" s="507"/>
    </row>
    <row r="13" spans="1:19" ht="14.85" customHeight="1" x14ac:dyDescent="0.2">
      <c r="A13" s="41" t="s">
        <v>775</v>
      </c>
      <c r="B13" s="47">
        <v>109.21</v>
      </c>
      <c r="C13" s="428">
        <v>109.88382799999999</v>
      </c>
      <c r="D13" s="141">
        <v>108.23</v>
      </c>
      <c r="E13" s="440" t="s">
        <v>97</v>
      </c>
      <c r="F13" s="347" t="s">
        <v>97</v>
      </c>
      <c r="G13" s="421" t="s">
        <v>97</v>
      </c>
      <c r="H13" s="347" t="s">
        <v>97</v>
      </c>
      <c r="I13" s="421" t="s">
        <v>97</v>
      </c>
      <c r="J13" s="272"/>
      <c r="K13" s="358" t="s">
        <v>97</v>
      </c>
      <c r="L13" s="381" t="s">
        <v>97</v>
      </c>
      <c r="M13" s="386" t="s">
        <v>97</v>
      </c>
      <c r="N13" s="648" t="s">
        <v>97</v>
      </c>
      <c r="O13" s="383"/>
      <c r="P13" s="508"/>
    </row>
    <row r="14" spans="1:19" ht="15" customHeight="1" x14ac:dyDescent="0.2">
      <c r="A14" s="40" t="s">
        <v>5</v>
      </c>
      <c r="B14" s="46">
        <v>576.61699999999996</v>
      </c>
      <c r="C14" s="451">
        <v>586.75002799999993</v>
      </c>
      <c r="D14" s="140">
        <v>1146.46</v>
      </c>
      <c r="E14" s="441">
        <v>604.28959099999997</v>
      </c>
      <c r="F14" s="348">
        <v>745.52532799999994</v>
      </c>
      <c r="G14" s="422">
        <v>675.25</v>
      </c>
      <c r="H14" s="348">
        <v>625.90285999999992</v>
      </c>
      <c r="I14" s="422">
        <v>704.860321</v>
      </c>
      <c r="J14" s="368">
        <v>4.3850901147723054E-2</v>
      </c>
      <c r="K14" s="361">
        <v>725.64723100000003</v>
      </c>
      <c r="L14" s="378">
        <v>0.15804675834662066</v>
      </c>
      <c r="M14" s="393">
        <v>735.94792200000006</v>
      </c>
      <c r="N14" s="644">
        <v>0.15857297311253082</v>
      </c>
      <c r="O14" s="464">
        <v>1.4195177160401862E-2</v>
      </c>
      <c r="P14" s="511">
        <v>-9.8048228395981388E-3</v>
      </c>
    </row>
    <row r="15" spans="1:19" ht="14.85" customHeight="1" x14ac:dyDescent="0.2">
      <c r="A15" s="41" t="s">
        <v>63</v>
      </c>
      <c r="B15" s="47">
        <v>281.577</v>
      </c>
      <c r="C15" s="428">
        <v>280.39736299999998</v>
      </c>
      <c r="D15" s="172">
        <v>411.40199999999999</v>
      </c>
      <c r="E15" s="442">
        <v>287.35936299999997</v>
      </c>
      <c r="F15" s="111">
        <v>276.10029300000002</v>
      </c>
      <c r="G15" s="423">
        <v>350.79</v>
      </c>
      <c r="H15" s="354">
        <v>290.47573199999999</v>
      </c>
      <c r="I15" s="423">
        <v>371.00927899999999</v>
      </c>
      <c r="J15" s="274">
        <v>5.7639268508224317E-2</v>
      </c>
      <c r="K15" s="297">
        <v>390.37853000000001</v>
      </c>
      <c r="L15" s="282">
        <v>8.5024869604469006E-2</v>
      </c>
      <c r="M15" s="394">
        <v>376.665279</v>
      </c>
      <c r="N15" s="645">
        <v>8.1159184466439618E-2</v>
      </c>
      <c r="O15" s="212">
        <v>-3.5128087090240401E-2</v>
      </c>
      <c r="P15" s="506">
        <v>-5.9128087090240401E-2</v>
      </c>
      <c r="Q15" s="619"/>
    </row>
    <row r="16" spans="1:19" ht="14.85" customHeight="1" x14ac:dyDescent="0.2">
      <c r="A16" s="41" t="s">
        <v>776</v>
      </c>
      <c r="B16" s="47">
        <v>295.04000000000002</v>
      </c>
      <c r="C16" s="428">
        <v>306.352665</v>
      </c>
      <c r="D16" s="173">
        <v>735.05799999999999</v>
      </c>
      <c r="E16" s="443">
        <v>316.930228</v>
      </c>
      <c r="F16" s="116">
        <v>469.42503499999998</v>
      </c>
      <c r="G16" s="424">
        <v>324.45999999999998</v>
      </c>
      <c r="H16" s="355">
        <v>335.42712799999998</v>
      </c>
      <c r="I16" s="424">
        <v>333.85104200000001</v>
      </c>
      <c r="J16" s="274">
        <v>2.8943604758675967E-2</v>
      </c>
      <c r="K16" s="297">
        <v>335.26870100000002</v>
      </c>
      <c r="L16" s="379">
        <v>7.3021888742151653E-2</v>
      </c>
      <c r="M16" s="394">
        <v>359.28264300000001</v>
      </c>
      <c r="N16" s="649">
        <v>7.7413788646091192E-2</v>
      </c>
      <c r="O16" s="503">
        <v>7.1625958308586535E-2</v>
      </c>
      <c r="P16" s="510">
        <v>4.7625958308586534E-2</v>
      </c>
      <c r="Q16" s="620"/>
    </row>
    <row r="17" spans="1:18" ht="14.85" customHeight="1" x14ac:dyDescent="0.2">
      <c r="A17" s="365" t="s">
        <v>6</v>
      </c>
      <c r="B17" s="112">
        <v>3632.8819999999996</v>
      </c>
      <c r="C17" s="456">
        <v>3657.8121109999997</v>
      </c>
      <c r="D17" s="170">
        <v>4417.549</v>
      </c>
      <c r="E17" s="444">
        <v>3805.4690770000002</v>
      </c>
      <c r="F17" s="349">
        <v>4580.5469579999999</v>
      </c>
      <c r="G17" s="425">
        <v>4136.2299999999996</v>
      </c>
      <c r="H17" s="349">
        <v>4236.9248850000004</v>
      </c>
      <c r="I17" s="425">
        <v>4422.7505540000002</v>
      </c>
      <c r="J17" s="366">
        <v>6.9270943346960934E-2</v>
      </c>
      <c r="K17" s="367">
        <v>4591.3452360000001</v>
      </c>
      <c r="L17" s="382">
        <v>1</v>
      </c>
      <c r="M17" s="395">
        <v>4641.0678159999998</v>
      </c>
      <c r="N17" s="650">
        <v>1</v>
      </c>
      <c r="O17" s="465">
        <v>1.0829632154457203E-2</v>
      </c>
      <c r="P17" s="512">
        <v>-1.3170367845542798E-2</v>
      </c>
      <c r="Q17" s="620"/>
    </row>
    <row r="18" spans="1:18" ht="12.75" x14ac:dyDescent="0.2">
      <c r="A18" s="38"/>
      <c r="B18" s="62"/>
      <c r="C18" s="428"/>
      <c r="D18" s="38"/>
      <c r="E18" s="445"/>
      <c r="G18" s="426"/>
      <c r="H18" s="350"/>
      <c r="I18" s="426"/>
      <c r="J18" s="276"/>
      <c r="K18" s="606"/>
      <c r="L18" s="71"/>
      <c r="M18" s="605"/>
      <c r="N18" s="651"/>
      <c r="O18" s="175"/>
      <c r="P18" s="607"/>
    </row>
    <row r="19" spans="1:18" ht="12.75" x14ac:dyDescent="0.2">
      <c r="A19" s="92" t="s">
        <v>66</v>
      </c>
      <c r="B19" s="88">
        <v>456715</v>
      </c>
      <c r="C19" s="427">
        <v>478534.75182800001</v>
      </c>
      <c r="D19" s="142">
        <v>540699.17005099996</v>
      </c>
      <c r="E19" s="446">
        <v>514269.61758000002</v>
      </c>
      <c r="F19" s="88">
        <v>557118.85349000001</v>
      </c>
      <c r="G19" s="427">
        <v>522514.713827</v>
      </c>
      <c r="H19" s="356">
        <v>578436.79350399994</v>
      </c>
      <c r="I19" s="427">
        <v>577037.760396</v>
      </c>
      <c r="J19" s="274">
        <v>0.10434738989388936</v>
      </c>
      <c r="K19" s="363">
        <v>591887.37938467995</v>
      </c>
      <c r="L19" s="71"/>
      <c r="M19" s="409">
        <v>582031.14784400002</v>
      </c>
      <c r="N19" s="652"/>
      <c r="O19" s="513">
        <v>-1.665220763944375E-2</v>
      </c>
      <c r="P19" s="514">
        <v>-4.0652207639443751E-2</v>
      </c>
      <c r="Q19" s="693"/>
      <c r="R19" s="696"/>
    </row>
    <row r="20" spans="1:18" x14ac:dyDescent="0.2">
      <c r="A20" s="90" t="s">
        <v>147</v>
      </c>
      <c r="B20" s="76"/>
      <c r="C20" s="457"/>
      <c r="D20" s="178">
        <v>498879.66647299996</v>
      </c>
      <c r="E20" s="442">
        <v>486399.66629000002</v>
      </c>
      <c r="F20" s="350">
        <v>503917.83428300003</v>
      </c>
      <c r="G20" s="428">
        <v>509508.81771099998</v>
      </c>
      <c r="H20" s="350">
        <v>563568.9263719999</v>
      </c>
      <c r="I20" s="428">
        <v>555822.70900399995</v>
      </c>
      <c r="J20" s="274">
        <v>9.0899096704681215E-2</v>
      </c>
      <c r="K20" s="390">
        <v>587760.9862469699</v>
      </c>
      <c r="L20" s="71"/>
      <c r="M20" s="411" t="s">
        <v>97</v>
      </c>
      <c r="N20" s="653"/>
      <c r="O20" s="410"/>
      <c r="P20" s="507"/>
    </row>
    <row r="21" spans="1:18" ht="13.15" customHeight="1" x14ac:dyDescent="0.2">
      <c r="A21" s="92" t="s">
        <v>62</v>
      </c>
      <c r="B21" s="91">
        <v>7.9543741720766777E-3</v>
      </c>
      <c r="C21" s="429">
        <v>7.6437752891032017E-3</v>
      </c>
      <c r="D21" s="153">
        <v>8.1700680243014367E-3</v>
      </c>
      <c r="E21" s="447">
        <v>7.3997548113135803E-3</v>
      </c>
      <c r="F21" s="351">
        <v>8.2218487658526507E-3</v>
      </c>
      <c r="G21" s="429">
        <v>7.91600674688267E-3</v>
      </c>
      <c r="H21" s="351">
        <v>7.3247845444511846E-3</v>
      </c>
      <c r="I21" s="429">
        <v>7.6645773596598389E-3</v>
      </c>
      <c r="J21" s="277"/>
      <c r="K21" s="362">
        <v>7.7571264330270322E-3</v>
      </c>
      <c r="M21" s="387">
        <v>7.9739165733513813E-3</v>
      </c>
      <c r="N21" s="654"/>
      <c r="O21" s="38"/>
      <c r="P21" s="507"/>
    </row>
    <row r="22" spans="1:18" x14ac:dyDescent="0.2">
      <c r="A22" s="90" t="s">
        <v>147</v>
      </c>
      <c r="C22" s="426"/>
      <c r="D22" s="273">
        <v>8.8549389700152952E-3</v>
      </c>
      <c r="E22" s="448">
        <v>7.8237493582717886E-3</v>
      </c>
      <c r="F22" s="352">
        <v>9.0898687174218295E-3</v>
      </c>
      <c r="G22" s="430">
        <v>8.1180734390079255E-3</v>
      </c>
      <c r="H22" s="352">
        <v>7.5180243032123744E-3</v>
      </c>
      <c r="I22" s="430">
        <v>7.9571246052995877E-3</v>
      </c>
      <c r="J22" s="277"/>
      <c r="K22" s="392">
        <v>7.8115855652773347E-3</v>
      </c>
      <c r="M22" s="412" t="s">
        <v>97</v>
      </c>
      <c r="N22" s="655"/>
      <c r="O22" s="38"/>
      <c r="P22" s="507"/>
    </row>
    <row r="23" spans="1:18" x14ac:dyDescent="0.2">
      <c r="A23" s="636"/>
      <c r="B23" s="614"/>
      <c r="C23" s="637"/>
      <c r="D23" s="192"/>
      <c r="E23" s="638"/>
      <c r="F23" s="639"/>
      <c r="G23" s="637"/>
      <c r="H23" s="613"/>
      <c r="I23" s="637"/>
      <c r="J23" s="613"/>
      <c r="K23" s="640"/>
      <c r="L23" s="614"/>
      <c r="M23" s="641"/>
      <c r="N23" s="656"/>
      <c r="O23" s="192"/>
      <c r="P23" s="508"/>
    </row>
    <row r="24" spans="1:18" x14ac:dyDescent="0.2">
      <c r="A24" s="151"/>
      <c r="B24" s="66"/>
      <c r="C24" s="460" t="s">
        <v>781</v>
      </c>
      <c r="D24" s="171"/>
      <c r="E24" s="634" t="s">
        <v>845</v>
      </c>
      <c r="G24" s="426"/>
      <c r="H24" s="277"/>
      <c r="I24" s="426"/>
      <c r="J24" s="277"/>
      <c r="K24" s="302"/>
      <c r="M24" s="312"/>
      <c r="N24" s="657"/>
      <c r="O24" s="39"/>
      <c r="P24" s="507"/>
    </row>
    <row r="25" spans="1:18" x14ac:dyDescent="0.2">
      <c r="A25" s="38" t="s">
        <v>840</v>
      </c>
      <c r="B25" s="55">
        <v>1.7875993694119931E-2</v>
      </c>
      <c r="C25" s="458">
        <v>6.8623508828528227E-3</v>
      </c>
      <c r="D25" s="174">
        <v>0.21599022484077393</v>
      </c>
      <c r="E25" s="448">
        <v>4.0367564412605354E-2</v>
      </c>
      <c r="F25" s="353">
        <v>3.689782682659537E-2</v>
      </c>
      <c r="G25" s="430">
        <v>8.6917254169557229E-2</v>
      </c>
      <c r="H25" s="608">
        <v>-7.5017694644491748E-2</v>
      </c>
      <c r="I25" s="430">
        <v>6.9270943346960934E-2</v>
      </c>
      <c r="J25" s="278"/>
      <c r="K25" s="305">
        <v>8.365037394331809E-2</v>
      </c>
      <c r="L25" s="55"/>
      <c r="M25" s="388">
        <v>4.9362327658870608E-2</v>
      </c>
      <c r="N25" s="654"/>
      <c r="O25" s="466">
        <v>1.0829632154457203E-2</v>
      </c>
      <c r="P25" s="506"/>
    </row>
    <row r="26" spans="1:18" ht="12.75" x14ac:dyDescent="0.2">
      <c r="A26" s="192" t="s">
        <v>841</v>
      </c>
      <c r="B26" s="609">
        <v>6.8759936941199321E-3</v>
      </c>
      <c r="C26" s="610"/>
      <c r="D26" s="609">
        <v>0.21099022484077393</v>
      </c>
      <c r="E26" s="611"/>
      <c r="F26" s="609">
        <v>2.089782682659537E-2</v>
      </c>
      <c r="G26" s="611"/>
      <c r="H26" s="612">
        <v>-0.12701769464449175</v>
      </c>
      <c r="I26" s="611"/>
      <c r="J26" s="613"/>
      <c r="K26" s="609">
        <v>2.6650373943318088E-2</v>
      </c>
      <c r="L26" s="614"/>
      <c r="M26" s="635">
        <v>2.5362327658870608E-2</v>
      </c>
      <c r="N26" s="658"/>
      <c r="O26" s="612">
        <v>-1.3170367845542798E-2</v>
      </c>
      <c r="P26" s="508"/>
    </row>
    <row r="27" spans="1:18" ht="12.75" x14ac:dyDescent="0.2">
      <c r="A27" s="38" t="s">
        <v>842</v>
      </c>
      <c r="B27" s="616">
        <v>1.2999999999999999E-2</v>
      </c>
      <c r="C27" s="459"/>
      <c r="D27" s="273">
        <v>0.18388747917410186</v>
      </c>
      <c r="E27" s="431"/>
      <c r="F27" s="273">
        <v>3.0367502575325389E-2</v>
      </c>
      <c r="G27" s="618"/>
      <c r="H27" s="273">
        <v>3.8264617828774661E-2</v>
      </c>
      <c r="I27" s="618"/>
      <c r="J27" s="277"/>
      <c r="K27" s="273">
        <v>2.5734224010728779E-2</v>
      </c>
      <c r="M27" s="313"/>
      <c r="N27" s="659"/>
      <c r="O27" s="212">
        <v>-1.665220763944375E-2</v>
      </c>
      <c r="P27" s="507"/>
    </row>
    <row r="28" spans="1:18" ht="12.75" x14ac:dyDescent="0.2">
      <c r="A28" s="192" t="s">
        <v>843</v>
      </c>
      <c r="B28" s="617">
        <v>2E-3</v>
      </c>
      <c r="C28" s="610"/>
      <c r="D28" s="609">
        <v>0.17888747917410186</v>
      </c>
      <c r="E28" s="611"/>
      <c r="F28" s="609">
        <v>1.4367502575325389E-2</v>
      </c>
      <c r="G28" s="611"/>
      <c r="H28" s="612">
        <v>-1.3735382171225337E-2</v>
      </c>
      <c r="I28" s="611"/>
      <c r="J28" s="613"/>
      <c r="K28" s="612">
        <v>-3.1265775989271223E-2</v>
      </c>
      <c r="L28" s="614"/>
      <c r="M28" s="615"/>
      <c r="N28" s="658"/>
      <c r="O28" s="612">
        <v>-4.0652207639443751E-2</v>
      </c>
      <c r="P28" s="508"/>
    </row>
    <row r="29" spans="1:18" x14ac:dyDescent="0.2">
      <c r="A29" s="152" t="s">
        <v>149</v>
      </c>
      <c r="B29" s="117">
        <v>1.0999999999999999E-2</v>
      </c>
      <c r="C29" s="433">
        <v>5.0000000000000001E-3</v>
      </c>
      <c r="D29" s="143">
        <v>5.0000000000000001E-3</v>
      </c>
      <c r="E29" s="449">
        <v>1.6E-2</v>
      </c>
      <c r="F29" s="117">
        <v>1.6E-2</v>
      </c>
      <c r="G29" s="433">
        <v>5.1999999999999998E-2</v>
      </c>
      <c r="H29" s="357">
        <v>5.1999999999999998E-2</v>
      </c>
      <c r="I29" s="432">
        <v>5.7000000000000002E-2</v>
      </c>
      <c r="J29" s="277"/>
      <c r="K29" s="391">
        <v>5.7000000000000002E-2</v>
      </c>
      <c r="L29" s="364"/>
      <c r="M29" s="413">
        <v>2.4E-2</v>
      </c>
      <c r="N29" s="660" t="s">
        <v>745</v>
      </c>
      <c r="O29" s="414">
        <v>2.4E-2</v>
      </c>
      <c r="P29" s="507"/>
    </row>
    <row r="30" spans="1:18" x14ac:dyDescent="0.2">
      <c r="A30" s="66"/>
      <c r="B30" s="89"/>
      <c r="C30" s="89"/>
      <c r="D30" s="89"/>
      <c r="E30" s="145"/>
      <c r="F30" s="145"/>
      <c r="G30" s="210"/>
      <c r="H30" s="210"/>
    </row>
    <row r="31" spans="1:18" ht="12.75" x14ac:dyDescent="0.2">
      <c r="A31" s="3" t="s">
        <v>854</v>
      </c>
      <c r="E31" s="94"/>
      <c r="F31" s="94"/>
      <c r="G31" s="94"/>
      <c r="H31" s="94"/>
    </row>
    <row r="32" spans="1:18" x14ac:dyDescent="0.2">
      <c r="A32" s="93" t="s">
        <v>770</v>
      </c>
      <c r="B32" s="66"/>
      <c r="C32" s="66"/>
      <c r="D32" s="66"/>
    </row>
    <row r="33" spans="1:7" x14ac:dyDescent="0.2">
      <c r="A33" s="93"/>
      <c r="B33" s="66"/>
      <c r="C33" s="66"/>
      <c r="D33" s="66"/>
    </row>
    <row r="34" spans="1:7" x14ac:dyDescent="0.2">
      <c r="A34" s="3" t="s">
        <v>777</v>
      </c>
    </row>
    <row r="35" spans="1:7" x14ac:dyDescent="0.2">
      <c r="A35" s="3" t="s">
        <v>778</v>
      </c>
    </row>
    <row r="36" spans="1:7" x14ac:dyDescent="0.2">
      <c r="A36" s="3" t="s">
        <v>779</v>
      </c>
    </row>
    <row r="37" spans="1:7" x14ac:dyDescent="0.2">
      <c r="A37" s="3" t="s">
        <v>780</v>
      </c>
    </row>
    <row r="39" spans="1:7" ht="21.75" customHeight="1" x14ac:dyDescent="0.2">
      <c r="A39" s="709" t="s">
        <v>134</v>
      </c>
      <c r="B39" s="709"/>
      <c r="C39" s="709"/>
      <c r="D39" s="709"/>
    </row>
    <row r="40" spans="1:7" x14ac:dyDescent="0.2">
      <c r="A40" s="709" t="s">
        <v>135</v>
      </c>
      <c r="B40" s="709"/>
      <c r="C40" s="709"/>
      <c r="D40" s="709"/>
    </row>
    <row r="41" spans="1:7" ht="43.15" customHeight="1" x14ac:dyDescent="0.2">
      <c r="A41" s="703" t="s">
        <v>131</v>
      </c>
      <c r="B41" s="703"/>
      <c r="C41" s="703"/>
      <c r="D41" s="703"/>
    </row>
    <row r="48" spans="1:7" x14ac:dyDescent="0.2">
      <c r="A48" s="626"/>
      <c r="B48" s="626"/>
      <c r="C48" s="626"/>
      <c r="D48" s="626"/>
      <c r="E48" s="626"/>
      <c r="F48" s="626"/>
      <c r="G48" s="626"/>
    </row>
    <row r="49" spans="1:7" x14ac:dyDescent="0.2">
      <c r="A49" s="626"/>
      <c r="B49" s="627"/>
      <c r="C49" s="628"/>
      <c r="D49" s="628"/>
      <c r="E49" s="628"/>
      <c r="F49" s="628"/>
      <c r="G49" s="628"/>
    </row>
    <row r="50" spans="1:7" ht="12.75" x14ac:dyDescent="0.2">
      <c r="A50" s="626"/>
      <c r="B50" s="629"/>
      <c r="C50" s="629"/>
      <c r="D50" s="629"/>
      <c r="E50" s="630"/>
      <c r="F50" s="631"/>
      <c r="G50" s="632"/>
    </row>
    <row r="51" spans="1:7" ht="12.75" x14ac:dyDescent="0.2">
      <c r="A51" s="626"/>
      <c r="B51" s="633"/>
      <c r="C51" s="631"/>
      <c r="D51" s="631"/>
      <c r="E51" s="631"/>
      <c r="F51" s="632"/>
      <c r="G51" s="632"/>
    </row>
  </sheetData>
  <customSheetViews>
    <customSheetView guid="{254CA843-A8D1-434E-AB9C-F327B1D1E748}"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B17" sqref="B17"/>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selection activeCell="E8" sqref="E8"/>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selection activeCell="B2" sqref="B2"/>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6"/>
    </customSheetView>
  </customSheetViews>
  <mergeCells count="6">
    <mergeCell ref="A41:D41"/>
    <mergeCell ref="O3:P3"/>
    <mergeCell ref="K4:L4"/>
    <mergeCell ref="M4:N4"/>
    <mergeCell ref="A39:D39"/>
    <mergeCell ref="A40:D40"/>
  </mergeCells>
  <pageMargins left="0.74791666666666701" right="0.74791666666666701" top="0.98402777777777795" bottom="0.98402777777777795" header="0.51180555555555496" footer="0.51180555555555496"/>
  <pageSetup paperSize="9" firstPageNumber="0" orientation="portrait" r:id="rId7"/>
  <headerFooter>
    <oddFooter>&amp;C&amp;1#&amp;"Calibri"&amp;12&amp;K008000C1 Données Internes</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76"/>
  <sheetViews>
    <sheetView zoomScale="110" zoomScaleNormal="110" workbookViewId="0">
      <selection activeCell="A6" sqref="A6"/>
    </sheetView>
  </sheetViews>
  <sheetFormatPr baseColWidth="10" defaultColWidth="11.5703125" defaultRowHeight="11.25" x14ac:dyDescent="0.2"/>
  <cols>
    <col min="1" max="1" width="92.7109375" style="3" customWidth="1"/>
    <col min="2" max="2" width="9.42578125" style="3" hidden="1" customWidth="1"/>
    <col min="3" max="3" width="9.85546875" style="3" hidden="1" customWidth="1"/>
    <col min="4" max="4" width="11.28515625" style="3" hidden="1" customWidth="1"/>
    <col min="5" max="5" width="11.5703125" style="3" hidden="1" customWidth="1"/>
    <col min="6" max="6" width="17.5703125" style="3" bestFit="1" customWidth="1"/>
    <col min="7" max="7" width="5.85546875" style="3" bestFit="1" customWidth="1"/>
    <col min="8" max="8" width="12.7109375" style="3" customWidth="1"/>
    <col min="9" max="9" width="6.28515625" style="3" customWidth="1"/>
    <col min="10" max="10" width="6.5703125" style="3" customWidth="1"/>
    <col min="11" max="11" width="4.140625" style="3" bestFit="1" customWidth="1"/>
    <col min="12" max="16384" width="11.5703125" style="3"/>
  </cols>
  <sheetData>
    <row r="1" spans="1:11" x14ac:dyDescent="0.2">
      <c r="A1" s="158" t="s">
        <v>846</v>
      </c>
    </row>
    <row r="2" spans="1:11" x14ac:dyDescent="0.2">
      <c r="A2" s="727" t="s">
        <v>861</v>
      </c>
    </row>
    <row r="3" spans="1:11" x14ac:dyDescent="0.2">
      <c r="A3" s="158" t="s">
        <v>860</v>
      </c>
    </row>
    <row r="4" spans="1:11" x14ac:dyDescent="0.2">
      <c r="A4" s="1"/>
      <c r="E4" s="28"/>
      <c r="F4" s="28"/>
    </row>
    <row r="5" spans="1:11" x14ac:dyDescent="0.2">
      <c r="A5" s="29" t="s">
        <v>111</v>
      </c>
      <c r="C5" s="2"/>
      <c r="F5" s="2" t="s">
        <v>811</v>
      </c>
      <c r="G5" s="661"/>
      <c r="H5" s="704" t="s">
        <v>803</v>
      </c>
      <c r="I5" s="704"/>
      <c r="J5" s="704"/>
    </row>
    <row r="6" spans="1:11" ht="22.5" x14ac:dyDescent="0.2">
      <c r="A6" s="58" t="s">
        <v>115</v>
      </c>
      <c r="B6" s="96" t="s">
        <v>98</v>
      </c>
      <c r="C6" s="96" t="s">
        <v>129</v>
      </c>
      <c r="D6" s="96" t="s">
        <v>704</v>
      </c>
      <c r="E6" s="96" t="s">
        <v>719</v>
      </c>
      <c r="F6" s="530" t="s">
        <v>785</v>
      </c>
      <c r="G6" s="662" t="s">
        <v>136</v>
      </c>
      <c r="H6" s="519" t="s">
        <v>790</v>
      </c>
      <c r="I6" s="520" t="s">
        <v>786</v>
      </c>
      <c r="J6" s="520" t="s">
        <v>6</v>
      </c>
    </row>
    <row r="7" spans="1:11" ht="27" customHeight="1" x14ac:dyDescent="0.2">
      <c r="A7" s="281" t="s">
        <v>792</v>
      </c>
      <c r="B7" s="65">
        <v>557.65800000000002</v>
      </c>
      <c r="C7" s="65">
        <f>SUM(C9:C24)</f>
        <v>573.4100000000002</v>
      </c>
      <c r="D7" s="65">
        <f>SUM(D9:D25)</f>
        <v>577.20700000000022</v>
      </c>
      <c r="E7" s="135">
        <f>SUM(E9:E25)</f>
        <v>609.60798800000009</v>
      </c>
      <c r="F7" s="521">
        <v>649.85599999999999</v>
      </c>
      <c r="G7" s="663">
        <v>0.40542845503145258</v>
      </c>
      <c r="H7" s="496">
        <v>10085</v>
      </c>
      <c r="I7" s="496">
        <v>486</v>
      </c>
      <c r="J7" s="499">
        <v>10571</v>
      </c>
    </row>
    <row r="8" spans="1:11" x14ac:dyDescent="0.2">
      <c r="A8" s="72" t="s">
        <v>74</v>
      </c>
      <c r="B8" s="65"/>
      <c r="C8" s="65"/>
      <c r="D8" s="65"/>
      <c r="E8" s="65"/>
      <c r="F8" s="523"/>
      <c r="G8" s="664" t="s">
        <v>791</v>
      </c>
      <c r="H8" s="497"/>
      <c r="I8" s="497"/>
      <c r="J8" s="497"/>
    </row>
    <row r="9" spans="1:11" x14ac:dyDescent="0.2">
      <c r="A9" s="61" t="s">
        <v>716</v>
      </c>
      <c r="B9" s="65">
        <v>81.588999999999999</v>
      </c>
      <c r="C9" s="65">
        <v>86.588999999999999</v>
      </c>
      <c r="D9" s="65">
        <v>88.088999999999999</v>
      </c>
      <c r="E9" s="65">
        <f>92.386432+0.488542</f>
        <v>92.874973999999995</v>
      </c>
      <c r="F9" s="523">
        <v>101.75700000000001</v>
      </c>
      <c r="G9" s="663">
        <v>6.3483576821073473E-2</v>
      </c>
      <c r="H9" s="490">
        <v>2028</v>
      </c>
      <c r="I9" s="497"/>
      <c r="J9" s="490">
        <v>2028</v>
      </c>
      <c r="K9" s="324"/>
    </row>
    <row r="10" spans="1:11" x14ac:dyDescent="0.2">
      <c r="A10" s="60" t="s">
        <v>75</v>
      </c>
      <c r="B10" s="65">
        <v>85.625</v>
      </c>
      <c r="C10" s="65">
        <v>85.762</v>
      </c>
      <c r="D10" s="65">
        <v>86.674000000000007</v>
      </c>
      <c r="E10" s="65">
        <v>96.095230000000001</v>
      </c>
      <c r="F10" s="523">
        <v>99.878</v>
      </c>
      <c r="G10" s="663">
        <v>6.2311317017356802E-2</v>
      </c>
      <c r="H10" s="490">
        <v>1993</v>
      </c>
      <c r="I10" s="497"/>
      <c r="J10" s="490">
        <v>1993</v>
      </c>
      <c r="K10" s="324"/>
    </row>
    <row r="11" spans="1:11" x14ac:dyDescent="0.2">
      <c r="A11" s="60" t="s">
        <v>708</v>
      </c>
      <c r="B11" s="65">
        <v>78.218000000000004</v>
      </c>
      <c r="C11" s="65">
        <v>81.585999999999999</v>
      </c>
      <c r="D11" s="65">
        <v>81.66</v>
      </c>
      <c r="E11" s="65">
        <v>85.233241000000007</v>
      </c>
      <c r="F11" s="523">
        <v>101.09</v>
      </c>
      <c r="G11" s="663">
        <v>6.3067452665097404E-2</v>
      </c>
      <c r="H11" s="490">
        <v>1017</v>
      </c>
      <c r="I11" s="497"/>
      <c r="J11" s="490">
        <v>1017</v>
      </c>
      <c r="K11" s="324"/>
    </row>
    <row r="12" spans="1:11" x14ac:dyDescent="0.2">
      <c r="A12" s="56" t="s">
        <v>717</v>
      </c>
      <c r="B12" s="65">
        <v>69.412999999999997</v>
      </c>
      <c r="C12" s="65">
        <v>66.959999999999994</v>
      </c>
      <c r="D12" s="65">
        <v>62.985999999999997</v>
      </c>
      <c r="E12" s="65">
        <v>72.170952999999997</v>
      </c>
      <c r="F12" s="523">
        <v>75.236999999999995</v>
      </c>
      <c r="G12" s="665"/>
      <c r="H12" s="490">
        <v>1525</v>
      </c>
      <c r="I12" s="497"/>
      <c r="J12" s="490">
        <v>1525</v>
      </c>
    </row>
    <row r="13" spans="1:11" x14ac:dyDescent="0.2">
      <c r="A13" s="56" t="s">
        <v>84</v>
      </c>
      <c r="B13" s="65">
        <v>46.197000000000003</v>
      </c>
      <c r="C13" s="65">
        <v>50.314999999999998</v>
      </c>
      <c r="D13" s="65">
        <v>53.813000000000002</v>
      </c>
      <c r="E13" s="65">
        <v>56.531106000000001</v>
      </c>
      <c r="F13" s="523">
        <v>58.408000000000001</v>
      </c>
      <c r="G13" s="666"/>
      <c r="H13" s="490">
        <v>979</v>
      </c>
      <c r="I13" s="497"/>
      <c r="J13" s="490">
        <v>979</v>
      </c>
    </row>
    <row r="14" spans="1:11" x14ac:dyDescent="0.2">
      <c r="A14" s="56" t="s">
        <v>787</v>
      </c>
      <c r="B14" s="65">
        <v>46.447000000000003</v>
      </c>
      <c r="C14" s="65">
        <v>46.747</v>
      </c>
      <c r="D14" s="65">
        <v>46.747</v>
      </c>
      <c r="E14" s="135">
        <v>47.747</v>
      </c>
      <c r="F14" s="523">
        <v>49.204999999999998</v>
      </c>
      <c r="G14" s="667"/>
      <c r="H14" s="490">
        <v>250</v>
      </c>
      <c r="I14" s="497"/>
      <c r="J14" s="490">
        <v>250</v>
      </c>
    </row>
    <row r="15" spans="1:11" ht="22.5" x14ac:dyDescent="0.2">
      <c r="A15" s="209" t="s">
        <v>789</v>
      </c>
      <c r="B15" s="65">
        <v>31.681000000000001</v>
      </c>
      <c r="C15" s="65">
        <v>35.831000000000003</v>
      </c>
      <c r="D15" s="65">
        <v>35.789000000000001</v>
      </c>
      <c r="E15" s="135">
        <v>27.539202</v>
      </c>
      <c r="F15" s="523">
        <v>37.945</v>
      </c>
      <c r="G15" s="667"/>
      <c r="H15" s="490">
        <v>892</v>
      </c>
      <c r="I15" s="497">
        <v>18</v>
      </c>
      <c r="J15" s="490">
        <v>910</v>
      </c>
    </row>
    <row r="16" spans="1:11" x14ac:dyDescent="0.2">
      <c r="A16" s="56" t="s">
        <v>85</v>
      </c>
      <c r="B16" s="65">
        <v>33.719000000000001</v>
      </c>
      <c r="C16" s="65">
        <v>33.902000000000001</v>
      </c>
      <c r="D16" s="65">
        <v>34.231000000000002</v>
      </c>
      <c r="E16" s="65">
        <v>37.168435000000002</v>
      </c>
      <c r="F16" s="523">
        <v>39.695999999999998</v>
      </c>
      <c r="G16" s="667"/>
      <c r="H16" s="490">
        <v>681</v>
      </c>
      <c r="I16" s="497">
        <v>9</v>
      </c>
      <c r="J16" s="490">
        <v>690</v>
      </c>
    </row>
    <row r="17" spans="1:11" x14ac:dyDescent="0.2">
      <c r="A17" s="56" t="s">
        <v>709</v>
      </c>
      <c r="B17" s="65">
        <v>19.065999999999999</v>
      </c>
      <c r="C17" s="65">
        <v>19.013999999999999</v>
      </c>
      <c r="D17" s="65">
        <v>19.013999999999999</v>
      </c>
      <c r="E17" s="65">
        <v>19.703244999999999</v>
      </c>
      <c r="F17" s="523">
        <v>20.63</v>
      </c>
      <c r="G17" s="667"/>
      <c r="H17" s="490">
        <v>66</v>
      </c>
      <c r="I17" s="497">
        <v>59</v>
      </c>
      <c r="J17" s="490">
        <v>125</v>
      </c>
    </row>
    <row r="18" spans="1:11" x14ac:dyDescent="0.2">
      <c r="A18" s="56" t="s">
        <v>707</v>
      </c>
      <c r="B18" s="65">
        <v>18.332000000000001</v>
      </c>
      <c r="C18" s="65">
        <v>18.332000000000001</v>
      </c>
      <c r="D18" s="65">
        <v>18.332000000000001</v>
      </c>
      <c r="E18" s="65">
        <v>18.946197999999999</v>
      </c>
      <c r="F18" s="523">
        <v>20.059000000000001</v>
      </c>
      <c r="G18" s="667"/>
      <c r="H18" s="490">
        <v>134</v>
      </c>
      <c r="I18" s="497">
        <v>8</v>
      </c>
      <c r="J18" s="490">
        <v>142</v>
      </c>
    </row>
    <row r="19" spans="1:11" x14ac:dyDescent="0.2">
      <c r="A19" s="56" t="s">
        <v>100</v>
      </c>
      <c r="B19" s="65">
        <v>16.324999999999999</v>
      </c>
      <c r="C19" s="65">
        <v>16.324999999999999</v>
      </c>
      <c r="D19" s="65">
        <v>16.324999999999999</v>
      </c>
      <c r="E19" s="65">
        <v>16.707649</v>
      </c>
      <c r="F19" s="523">
        <v>17.166</v>
      </c>
      <c r="G19" s="667"/>
      <c r="H19" s="490">
        <v>263</v>
      </c>
      <c r="I19" s="497"/>
      <c r="J19" s="490">
        <v>263</v>
      </c>
    </row>
    <row r="20" spans="1:11" x14ac:dyDescent="0.2">
      <c r="A20" s="56" t="s">
        <v>101</v>
      </c>
      <c r="B20" s="65">
        <v>13.696</v>
      </c>
      <c r="C20" s="65">
        <v>13.696999999999999</v>
      </c>
      <c r="D20" s="65">
        <v>13.696999999999999</v>
      </c>
      <c r="E20" s="65">
        <v>15.705506</v>
      </c>
      <c r="F20" s="523"/>
      <c r="G20" s="667"/>
      <c r="H20" s="490">
        <v>10</v>
      </c>
      <c r="I20" s="497">
        <v>144</v>
      </c>
      <c r="J20" s="490">
        <v>154</v>
      </c>
    </row>
    <row r="21" spans="1:11" x14ac:dyDescent="0.2">
      <c r="A21" s="56" t="s">
        <v>788</v>
      </c>
      <c r="B21" s="65">
        <v>7.7450000000000001</v>
      </c>
      <c r="C21" s="65">
        <v>8.7449999999999992</v>
      </c>
      <c r="D21" s="65">
        <v>8.7449999999999992</v>
      </c>
      <c r="E21" s="135">
        <v>10.647</v>
      </c>
      <c r="F21" s="523">
        <v>12.834</v>
      </c>
      <c r="G21" s="667"/>
      <c r="H21" s="490">
        <v>77</v>
      </c>
      <c r="I21" s="497">
        <v>25</v>
      </c>
      <c r="J21" s="490">
        <v>102</v>
      </c>
    </row>
    <row r="22" spans="1:11" x14ac:dyDescent="0.2">
      <c r="A22" s="56" t="s">
        <v>104</v>
      </c>
      <c r="B22" s="65">
        <v>4.8689999999999998</v>
      </c>
      <c r="C22" s="65">
        <v>4.8689999999999998</v>
      </c>
      <c r="D22" s="65">
        <v>4.8689999999999998</v>
      </c>
      <c r="E22" s="65">
        <v>5.7081619999999997</v>
      </c>
      <c r="F22" s="523">
        <v>8.5619999999999994</v>
      </c>
      <c r="G22" s="667"/>
      <c r="H22" s="490">
        <v>52</v>
      </c>
      <c r="I22" s="497">
        <v>116</v>
      </c>
      <c r="J22" s="490">
        <v>168</v>
      </c>
    </row>
    <row r="23" spans="1:11" x14ac:dyDescent="0.2">
      <c r="A23" s="56" t="s">
        <v>105</v>
      </c>
      <c r="B23" s="65">
        <v>3.8969999999999998</v>
      </c>
      <c r="C23" s="65">
        <v>3.8969999999999998</v>
      </c>
      <c r="D23" s="65">
        <v>3.8969999999999998</v>
      </c>
      <c r="E23" s="65">
        <v>4.451911</v>
      </c>
      <c r="F23" s="523">
        <v>4.7530000000000001</v>
      </c>
      <c r="G23" s="667"/>
      <c r="H23" s="490">
        <v>55</v>
      </c>
      <c r="I23" s="497">
        <v>75</v>
      </c>
      <c r="J23" s="490">
        <v>130</v>
      </c>
    </row>
    <row r="24" spans="1:11" x14ac:dyDescent="0.2">
      <c r="A24" s="56" t="s">
        <v>106</v>
      </c>
      <c r="B24" s="65">
        <v>0.83899999999999997</v>
      </c>
      <c r="C24" s="65">
        <v>0.83899999999999997</v>
      </c>
      <c r="D24" s="65">
        <v>0.83899999999999997</v>
      </c>
      <c r="E24" s="65">
        <v>0.87817599999999996</v>
      </c>
      <c r="F24" s="523">
        <v>1.1359999999999999</v>
      </c>
      <c r="G24" s="667"/>
      <c r="H24" s="490">
        <v>8</v>
      </c>
      <c r="I24" s="497">
        <v>31</v>
      </c>
      <c r="J24" s="490">
        <v>39</v>
      </c>
    </row>
    <row r="25" spans="1:11" x14ac:dyDescent="0.2">
      <c r="A25" s="56" t="s">
        <v>750</v>
      </c>
      <c r="B25" s="65"/>
      <c r="C25" s="65"/>
      <c r="D25" s="65">
        <v>1.5</v>
      </c>
      <c r="E25" s="65">
        <v>1.5</v>
      </c>
      <c r="F25" s="523">
        <v>1.5</v>
      </c>
      <c r="G25" s="667"/>
      <c r="H25" s="490">
        <v>16</v>
      </c>
      <c r="I25" s="497"/>
      <c r="J25" s="490">
        <v>16</v>
      </c>
    </row>
    <row r="26" spans="1:11" x14ac:dyDescent="0.2">
      <c r="A26" s="56" t="s">
        <v>795</v>
      </c>
      <c r="B26" s="65"/>
      <c r="C26" s="65"/>
      <c r="D26" s="65"/>
      <c r="E26" s="65"/>
      <c r="F26" s="523"/>
      <c r="G26" s="667"/>
      <c r="H26" s="490">
        <v>39</v>
      </c>
      <c r="I26" s="497">
        <v>1</v>
      </c>
      <c r="J26" s="490">
        <v>40</v>
      </c>
    </row>
    <row r="27" spans="1:11" x14ac:dyDescent="0.2">
      <c r="A27" s="60"/>
      <c r="B27" s="515"/>
      <c r="C27" s="515"/>
      <c r="D27" s="515"/>
      <c r="E27" s="515"/>
      <c r="F27" s="524"/>
      <c r="G27" s="668"/>
      <c r="H27" s="490"/>
      <c r="I27" s="497"/>
      <c r="J27" s="497"/>
    </row>
    <row r="28" spans="1:11" x14ac:dyDescent="0.2">
      <c r="A28" s="281" t="s">
        <v>793</v>
      </c>
      <c r="B28" s="516">
        <v>281.26900000000001</v>
      </c>
      <c r="C28" s="516">
        <f>SUM(C30:C43)</f>
        <v>291.80700000000002</v>
      </c>
      <c r="D28" s="516">
        <f>SUM(D30:D43)</f>
        <v>293.87699999999995</v>
      </c>
      <c r="E28" s="517">
        <f>SUM(E30:E44)</f>
        <v>335.95036500000003</v>
      </c>
      <c r="F28" s="525">
        <v>347.96900000000011</v>
      </c>
      <c r="G28" s="669">
        <v>0.2170889151886565</v>
      </c>
      <c r="H28" s="496">
        <v>3843</v>
      </c>
      <c r="I28" s="496">
        <v>251</v>
      </c>
      <c r="J28" s="499">
        <v>4094</v>
      </c>
    </row>
    <row r="29" spans="1:11" x14ac:dyDescent="0.2">
      <c r="A29" s="72" t="s">
        <v>74</v>
      </c>
      <c r="B29" s="65"/>
      <c r="C29" s="65"/>
      <c r="D29" s="65"/>
      <c r="E29" s="65"/>
      <c r="F29" s="523"/>
      <c r="G29" s="664" t="s">
        <v>791</v>
      </c>
      <c r="H29" s="490"/>
      <c r="I29" s="497"/>
      <c r="J29" s="497"/>
    </row>
    <row r="30" spans="1:11" x14ac:dyDescent="0.2">
      <c r="A30" s="60" t="s">
        <v>86</v>
      </c>
      <c r="B30" s="65">
        <v>98.751000000000005</v>
      </c>
      <c r="C30" s="65">
        <v>102.751</v>
      </c>
      <c r="D30" s="65">
        <v>103.151</v>
      </c>
      <c r="E30" s="65">
        <v>106.151005</v>
      </c>
      <c r="F30" s="523">
        <v>111.55200000000001</v>
      </c>
      <c r="G30" s="663">
        <v>6.9594425558383091E-2</v>
      </c>
      <c r="H30" s="490">
        <v>1484</v>
      </c>
      <c r="I30" s="497"/>
      <c r="J30" s="490">
        <v>1484</v>
      </c>
      <c r="K30" s="324"/>
    </row>
    <row r="31" spans="1:11" x14ac:dyDescent="0.2">
      <c r="A31" s="56" t="s">
        <v>77</v>
      </c>
      <c r="B31" s="65">
        <v>44.219000000000001</v>
      </c>
      <c r="C31" s="65">
        <v>44.219000000000001</v>
      </c>
      <c r="D31" s="65">
        <v>44.518999999999998</v>
      </c>
      <c r="E31" s="65">
        <v>45.518852000000003</v>
      </c>
      <c r="F31" s="523">
        <v>46.219000000000001</v>
      </c>
      <c r="G31" s="663"/>
      <c r="H31" s="490">
        <v>506</v>
      </c>
      <c r="I31" s="497"/>
      <c r="J31" s="490">
        <v>506</v>
      </c>
    </row>
    <row r="32" spans="1:11" x14ac:dyDescent="0.2">
      <c r="A32" s="60" t="s">
        <v>87</v>
      </c>
      <c r="B32" s="65">
        <v>25.66</v>
      </c>
      <c r="C32" s="65">
        <v>25.66</v>
      </c>
      <c r="D32" s="65">
        <v>25.76</v>
      </c>
      <c r="E32" s="65">
        <v>26.510290999999999</v>
      </c>
      <c r="F32" s="523">
        <v>27.16</v>
      </c>
      <c r="G32" s="663"/>
      <c r="H32" s="490">
        <v>399</v>
      </c>
      <c r="I32" s="497"/>
      <c r="J32" s="490">
        <v>399</v>
      </c>
    </row>
    <row r="33" spans="1:11" x14ac:dyDescent="0.2">
      <c r="A33" s="60" t="s">
        <v>89</v>
      </c>
      <c r="B33" s="65">
        <v>24.547999999999998</v>
      </c>
      <c r="C33" s="65">
        <v>24.547999999999998</v>
      </c>
      <c r="D33" s="65">
        <v>25.047999999999998</v>
      </c>
      <c r="E33" s="65">
        <v>26.698083</v>
      </c>
      <c r="F33" s="523">
        <v>27.198</v>
      </c>
      <c r="G33" s="667"/>
      <c r="H33" s="490">
        <v>221</v>
      </c>
      <c r="I33" s="497"/>
      <c r="J33" s="490">
        <v>221</v>
      </c>
    </row>
    <row r="34" spans="1:11" x14ac:dyDescent="0.2">
      <c r="A34" s="60" t="s">
        <v>130</v>
      </c>
      <c r="B34" s="65">
        <v>14.255000000000001</v>
      </c>
      <c r="C34" s="65">
        <v>14.255000000000001</v>
      </c>
      <c r="D34" s="65">
        <v>14.355</v>
      </c>
      <c r="E34" s="65">
        <v>14.805</v>
      </c>
      <c r="F34" s="523">
        <v>15.12</v>
      </c>
      <c r="G34" s="667"/>
      <c r="H34" s="490">
        <v>137</v>
      </c>
      <c r="I34" s="497"/>
      <c r="J34" s="490">
        <v>137</v>
      </c>
    </row>
    <row r="35" spans="1:11" x14ac:dyDescent="0.2">
      <c r="A35" s="60" t="s">
        <v>92</v>
      </c>
      <c r="B35" s="65">
        <v>12.975</v>
      </c>
      <c r="C35" s="65">
        <v>12.975</v>
      </c>
      <c r="D35" s="65">
        <v>12.975</v>
      </c>
      <c r="E35" s="65">
        <v>13.375</v>
      </c>
      <c r="F35" s="523">
        <v>13.785</v>
      </c>
      <c r="G35" s="667"/>
      <c r="H35" s="490">
        <v>131</v>
      </c>
      <c r="I35" s="497"/>
      <c r="J35" s="490">
        <v>131</v>
      </c>
    </row>
    <row r="36" spans="1:11" x14ac:dyDescent="0.2">
      <c r="A36" s="60" t="s">
        <v>90</v>
      </c>
      <c r="B36" s="65">
        <v>12.51</v>
      </c>
      <c r="C36" s="65">
        <v>12.51</v>
      </c>
      <c r="D36" s="65">
        <v>12.7</v>
      </c>
      <c r="E36" s="65">
        <v>13.31</v>
      </c>
      <c r="F36" s="523">
        <v>13.68</v>
      </c>
      <c r="G36" s="667"/>
      <c r="H36" s="490">
        <v>94</v>
      </c>
      <c r="I36" s="497"/>
      <c r="J36" s="490">
        <v>94</v>
      </c>
    </row>
    <row r="37" spans="1:11" x14ac:dyDescent="0.2">
      <c r="A37" s="60" t="s">
        <v>91</v>
      </c>
      <c r="B37" s="65">
        <v>10.19</v>
      </c>
      <c r="C37" s="65">
        <v>10.39</v>
      </c>
      <c r="D37" s="65">
        <v>10.39</v>
      </c>
      <c r="E37" s="65">
        <v>10.74</v>
      </c>
      <c r="F37" s="523">
        <v>11.14</v>
      </c>
      <c r="G37" s="667"/>
      <c r="H37" s="490">
        <v>95</v>
      </c>
      <c r="I37" s="497"/>
      <c r="J37" s="490">
        <v>95</v>
      </c>
    </row>
    <row r="38" spans="1:11" x14ac:dyDescent="0.2">
      <c r="A38" s="60" t="s">
        <v>93</v>
      </c>
      <c r="B38" s="65">
        <v>10.130000000000001</v>
      </c>
      <c r="C38" s="65">
        <v>10.33</v>
      </c>
      <c r="D38" s="65">
        <v>10.33</v>
      </c>
      <c r="E38" s="65">
        <v>10.73</v>
      </c>
      <c r="F38" s="523">
        <v>11.19</v>
      </c>
      <c r="G38" s="667"/>
      <c r="H38" s="490">
        <v>99</v>
      </c>
      <c r="I38" s="497"/>
      <c r="J38" s="490">
        <v>99</v>
      </c>
    </row>
    <row r="39" spans="1:11" x14ac:dyDescent="0.2">
      <c r="A39" s="60" t="s">
        <v>88</v>
      </c>
      <c r="B39" s="65">
        <v>10.167</v>
      </c>
      <c r="C39" s="65">
        <v>10.205</v>
      </c>
      <c r="D39" s="65">
        <v>10.404999999999999</v>
      </c>
      <c r="E39" s="65">
        <v>11.013885999999999</v>
      </c>
      <c r="F39" s="523">
        <v>11.263999999999999</v>
      </c>
      <c r="G39" s="667"/>
      <c r="H39" s="490">
        <v>21</v>
      </c>
      <c r="I39" s="497">
        <v>57</v>
      </c>
      <c r="J39" s="490">
        <v>78</v>
      </c>
    </row>
    <row r="40" spans="1:11" x14ac:dyDescent="0.2">
      <c r="A40" s="56" t="s">
        <v>80</v>
      </c>
      <c r="B40" s="65">
        <v>9.43</v>
      </c>
      <c r="C40" s="65">
        <v>9.43</v>
      </c>
      <c r="D40" s="65">
        <v>9.5299999999999994</v>
      </c>
      <c r="E40" s="65">
        <v>9.93</v>
      </c>
      <c r="F40" s="523">
        <v>10.23</v>
      </c>
      <c r="G40" s="667"/>
      <c r="H40" s="490">
        <v>99</v>
      </c>
      <c r="I40" s="497"/>
      <c r="J40" s="490">
        <v>99</v>
      </c>
    </row>
    <row r="41" spans="1:11" x14ac:dyDescent="0.2">
      <c r="A41" s="56" t="s">
        <v>99</v>
      </c>
      <c r="B41" s="65">
        <v>4.4640000000000004</v>
      </c>
      <c r="C41" s="65">
        <v>4.4640000000000004</v>
      </c>
      <c r="D41" s="65">
        <v>4.5640000000000001</v>
      </c>
      <c r="E41" s="65">
        <v>5.9842740000000001</v>
      </c>
      <c r="F41" s="523">
        <v>6.5140000000000002</v>
      </c>
      <c r="G41" s="667"/>
      <c r="H41" s="490">
        <v>45</v>
      </c>
      <c r="I41" s="497">
        <v>194</v>
      </c>
      <c r="J41" s="490">
        <v>239</v>
      </c>
    </row>
    <row r="42" spans="1:11" x14ac:dyDescent="0.2">
      <c r="A42" s="56" t="s">
        <v>710</v>
      </c>
      <c r="B42" s="65">
        <v>3.97</v>
      </c>
      <c r="C42" s="65">
        <v>3.97</v>
      </c>
      <c r="D42" s="65">
        <v>3.97</v>
      </c>
      <c r="E42" s="65">
        <v>4.07</v>
      </c>
      <c r="F42" s="523">
        <v>4.37</v>
      </c>
      <c r="G42" s="667"/>
      <c r="H42" s="490">
        <v>46</v>
      </c>
      <c r="I42" s="497"/>
      <c r="J42" s="490">
        <v>46</v>
      </c>
    </row>
    <row r="43" spans="1:11" x14ac:dyDescent="0.2">
      <c r="A43" s="144" t="s">
        <v>751</v>
      </c>
      <c r="B43" s="65"/>
      <c r="C43" s="65">
        <v>6.1</v>
      </c>
      <c r="D43" s="65">
        <v>6.18</v>
      </c>
      <c r="E43" s="65">
        <f>0.855+5.386109</f>
        <v>6.2411089999999998</v>
      </c>
      <c r="F43" s="523">
        <v>6.391</v>
      </c>
      <c r="G43" s="667"/>
      <c r="H43" s="490">
        <v>47</v>
      </c>
      <c r="I43" s="497"/>
      <c r="J43" s="490">
        <v>47</v>
      </c>
    </row>
    <row r="44" spans="1:11" x14ac:dyDescent="0.2">
      <c r="A44" s="56" t="s">
        <v>711</v>
      </c>
      <c r="B44" s="65"/>
      <c r="C44" s="65"/>
      <c r="D44" s="65"/>
      <c r="E44" s="65">
        <v>30.872865000000001</v>
      </c>
      <c r="F44" s="523">
        <v>32.155999999999999</v>
      </c>
      <c r="G44" s="667"/>
      <c r="H44" s="490">
        <v>419</v>
      </c>
      <c r="I44" s="497"/>
      <c r="J44" s="490">
        <v>419</v>
      </c>
    </row>
    <row r="45" spans="1:11" x14ac:dyDescent="0.2">
      <c r="A45" s="60"/>
      <c r="B45" s="515"/>
      <c r="C45" s="515"/>
      <c r="D45" s="515"/>
      <c r="E45" s="515"/>
      <c r="F45" s="524"/>
      <c r="G45" s="668"/>
      <c r="H45" s="490"/>
      <c r="I45" s="497"/>
      <c r="J45" s="497"/>
    </row>
    <row r="46" spans="1:11" x14ac:dyDescent="0.2">
      <c r="A46" s="59" t="s">
        <v>94</v>
      </c>
      <c r="B46" s="65">
        <v>252.47900000000001</v>
      </c>
      <c r="C46" s="65">
        <f>SUM(C48:C51)</f>
        <v>267.83199999999994</v>
      </c>
      <c r="D46" s="65">
        <f>SUM(D48:D51)</f>
        <v>294.02</v>
      </c>
      <c r="E46" s="65">
        <f>SUM(E48:E51)</f>
        <v>298.33197100000001</v>
      </c>
      <c r="F46" s="521">
        <v>314.17400000000009</v>
      </c>
      <c r="G46" s="663">
        <v>0.1960050833277705</v>
      </c>
      <c r="H46" s="496">
        <v>3142</v>
      </c>
      <c r="I46" s="496">
        <v>208</v>
      </c>
      <c r="J46" s="499">
        <v>3350</v>
      </c>
    </row>
    <row r="47" spans="1:11" x14ac:dyDescent="0.2">
      <c r="A47" s="72" t="s">
        <v>74</v>
      </c>
      <c r="B47" s="65"/>
      <c r="C47" s="65"/>
      <c r="D47" s="65"/>
      <c r="E47" s="65"/>
      <c r="F47" s="523"/>
      <c r="G47" s="664" t="s">
        <v>791</v>
      </c>
      <c r="H47" s="490"/>
      <c r="I47" s="497"/>
      <c r="J47" s="497"/>
    </row>
    <row r="48" spans="1:11" x14ac:dyDescent="0.2">
      <c r="A48" s="73" t="s">
        <v>702</v>
      </c>
      <c r="B48" s="65">
        <v>210.11199999999999</v>
      </c>
      <c r="C48" s="65">
        <v>216.87799999999999</v>
      </c>
      <c r="D48" s="65">
        <v>224.03299999999999</v>
      </c>
      <c r="E48" s="65">
        <v>232.77334999999999</v>
      </c>
      <c r="F48" s="523">
        <v>246.86500000000001</v>
      </c>
      <c r="G48" s="663">
        <v>0.15401272828340362</v>
      </c>
      <c r="H48" s="490">
        <v>2215</v>
      </c>
      <c r="I48" s="497"/>
      <c r="J48" s="490">
        <v>2215</v>
      </c>
      <c r="K48" s="324"/>
    </row>
    <row r="49" spans="1:11" x14ac:dyDescent="0.2">
      <c r="A49" s="61" t="s">
        <v>701</v>
      </c>
      <c r="B49" s="65">
        <v>24.718</v>
      </c>
      <c r="C49" s="65">
        <v>24.718</v>
      </c>
      <c r="D49" s="65">
        <v>27.4</v>
      </c>
      <c r="E49" s="65">
        <v>28.451744000000001</v>
      </c>
      <c r="F49" s="523">
        <v>28.893000000000001</v>
      </c>
      <c r="G49" s="663"/>
      <c r="H49" s="490">
        <v>63</v>
      </c>
      <c r="I49" s="497">
        <v>2</v>
      </c>
      <c r="J49" s="490">
        <v>65</v>
      </c>
    </row>
    <row r="50" spans="1:11" x14ac:dyDescent="0.2">
      <c r="A50" s="61" t="s">
        <v>108</v>
      </c>
      <c r="B50" s="65">
        <v>7.9950000000000001</v>
      </c>
      <c r="C50" s="65">
        <v>15.795</v>
      </c>
      <c r="D50" s="65">
        <v>26.81</v>
      </c>
      <c r="E50" s="65">
        <v>27.775196999999999</v>
      </c>
      <c r="F50" s="523">
        <v>28.285</v>
      </c>
      <c r="G50" s="663"/>
      <c r="H50" s="490">
        <v>123</v>
      </c>
      <c r="I50" s="497"/>
      <c r="J50" s="490">
        <v>123</v>
      </c>
    </row>
    <row r="51" spans="1:11" x14ac:dyDescent="0.2">
      <c r="A51" s="61" t="s">
        <v>107</v>
      </c>
      <c r="B51" s="65">
        <v>9.6539999999999999</v>
      </c>
      <c r="C51" s="65">
        <v>10.441000000000001</v>
      </c>
      <c r="D51" s="65">
        <v>15.776999999999999</v>
      </c>
      <c r="E51" s="65">
        <v>9.3316800000000004</v>
      </c>
      <c r="F51" s="523">
        <v>10.131</v>
      </c>
      <c r="G51" s="663"/>
      <c r="H51" s="490">
        <v>61</v>
      </c>
      <c r="I51" s="497">
        <v>206</v>
      </c>
      <c r="J51" s="490">
        <v>267</v>
      </c>
    </row>
    <row r="52" spans="1:11" x14ac:dyDescent="0.2">
      <c r="A52" s="61" t="s">
        <v>804</v>
      </c>
      <c r="B52" s="65"/>
      <c r="C52" s="65"/>
      <c r="D52" s="65"/>
      <c r="E52" s="65"/>
      <c r="F52" s="523"/>
      <c r="G52" s="667"/>
      <c r="H52" s="490">
        <v>467</v>
      </c>
      <c r="I52" s="497"/>
      <c r="J52" s="490">
        <v>467</v>
      </c>
    </row>
    <row r="53" spans="1:11" x14ac:dyDescent="0.2">
      <c r="A53" s="61" t="s">
        <v>805</v>
      </c>
      <c r="B53" s="65"/>
      <c r="C53" s="65"/>
      <c r="D53" s="65"/>
      <c r="E53" s="65"/>
      <c r="F53" s="523"/>
      <c r="G53" s="667"/>
      <c r="H53" s="490">
        <v>213</v>
      </c>
      <c r="I53" s="497"/>
      <c r="J53" s="490">
        <v>213</v>
      </c>
    </row>
    <row r="54" spans="1:11" x14ac:dyDescent="0.2">
      <c r="B54" s="515"/>
      <c r="C54" s="515"/>
      <c r="D54" s="518"/>
      <c r="E54" s="518"/>
      <c r="F54" s="524"/>
      <c r="G54" s="670"/>
      <c r="H54" s="526"/>
      <c r="I54" s="497"/>
      <c r="J54" s="497"/>
    </row>
    <row r="55" spans="1:11" ht="22.5" x14ac:dyDescent="0.2">
      <c r="A55" s="281" t="s">
        <v>796</v>
      </c>
      <c r="B55" s="65">
        <v>250.691</v>
      </c>
      <c r="C55" s="65">
        <f>SUM(C57:C69)</f>
        <v>248.38699999999997</v>
      </c>
      <c r="D55" s="65">
        <f>SUM(D57:D69)</f>
        <v>253.607</v>
      </c>
      <c r="E55" s="135">
        <f>SUM(E57:E69)</f>
        <v>264.44028200000002</v>
      </c>
      <c r="F55" s="521">
        <v>278.31099999999998</v>
      </c>
      <c r="G55" s="663">
        <v>0.17363107942106956</v>
      </c>
      <c r="H55" s="496">
        <v>3101</v>
      </c>
      <c r="I55" s="496">
        <v>2520</v>
      </c>
      <c r="J55" s="499">
        <v>5621</v>
      </c>
    </row>
    <row r="56" spans="1:11" x14ac:dyDescent="0.2">
      <c r="A56" s="72" t="s">
        <v>74</v>
      </c>
      <c r="B56" s="65"/>
      <c r="C56" s="65"/>
      <c r="D56" s="65"/>
      <c r="E56" s="65"/>
      <c r="F56" s="523"/>
      <c r="G56" s="664" t="s">
        <v>791</v>
      </c>
      <c r="H56" s="490"/>
      <c r="I56" s="497"/>
      <c r="J56" s="497"/>
    </row>
    <row r="57" spans="1:11" x14ac:dyDescent="0.2">
      <c r="A57" s="60" t="s">
        <v>76</v>
      </c>
      <c r="B57" s="65">
        <v>99.594999999999999</v>
      </c>
      <c r="C57" s="65">
        <v>101.59399999999999</v>
      </c>
      <c r="D57" s="65">
        <v>102.09399999999999</v>
      </c>
      <c r="E57" s="65">
        <v>106.365689</v>
      </c>
      <c r="F57" s="523">
        <v>109.718</v>
      </c>
      <c r="G57" s="663">
        <v>6.8450240098023127E-2</v>
      </c>
      <c r="H57" s="490">
        <v>1062</v>
      </c>
      <c r="I57" s="497"/>
      <c r="J57" s="490">
        <v>1062</v>
      </c>
      <c r="K57" s="324"/>
    </row>
    <row r="58" spans="1:11" x14ac:dyDescent="0.2">
      <c r="A58" s="56" t="s">
        <v>550</v>
      </c>
      <c r="B58" s="65">
        <v>50.993000000000002</v>
      </c>
      <c r="C58" s="65">
        <v>51.685000000000002</v>
      </c>
      <c r="D58" s="65">
        <v>52.884999999999998</v>
      </c>
      <c r="E58" s="65">
        <v>57.292988999999999</v>
      </c>
      <c r="F58" s="523">
        <v>61.170999999999999</v>
      </c>
      <c r="G58" s="663"/>
      <c r="H58" s="490">
        <v>804</v>
      </c>
      <c r="I58" s="497">
        <v>1926</v>
      </c>
      <c r="J58" s="490">
        <v>2730</v>
      </c>
    </row>
    <row r="59" spans="1:11" x14ac:dyDescent="0.2">
      <c r="A59" s="56" t="s">
        <v>78</v>
      </c>
      <c r="B59" s="65">
        <v>26.552</v>
      </c>
      <c r="C59" s="65">
        <v>27.052</v>
      </c>
      <c r="D59" s="65">
        <v>27.052</v>
      </c>
      <c r="E59" s="65">
        <v>28.152073999999999</v>
      </c>
      <c r="F59" s="523">
        <v>29.44</v>
      </c>
      <c r="G59" s="667"/>
      <c r="H59" s="490">
        <v>350</v>
      </c>
      <c r="I59" s="497">
        <v>93</v>
      </c>
      <c r="J59" s="490">
        <v>443</v>
      </c>
    </row>
    <row r="60" spans="1:11" x14ac:dyDescent="0.2">
      <c r="A60" s="56" t="s">
        <v>79</v>
      </c>
      <c r="B60" s="65">
        <v>14.098000000000001</v>
      </c>
      <c r="C60" s="65">
        <v>14.108000000000001</v>
      </c>
      <c r="D60" s="65">
        <v>14.198</v>
      </c>
      <c r="E60" s="65">
        <v>14.792628000000001</v>
      </c>
      <c r="F60" s="523">
        <v>15.452</v>
      </c>
      <c r="G60" s="667"/>
      <c r="H60" s="490">
        <v>209</v>
      </c>
      <c r="I60" s="497"/>
      <c r="J60" s="490">
        <v>209</v>
      </c>
    </row>
    <row r="61" spans="1:11" x14ac:dyDescent="0.2">
      <c r="A61" s="56" t="s">
        <v>806</v>
      </c>
      <c r="B61" s="65">
        <v>12.321999999999999</v>
      </c>
      <c r="C61" s="65">
        <v>12.279</v>
      </c>
      <c r="D61" s="65">
        <v>13.51</v>
      </c>
      <c r="E61" s="65">
        <v>14.153995</v>
      </c>
      <c r="F61" s="523">
        <v>14.789</v>
      </c>
      <c r="G61" s="667"/>
      <c r="H61" s="490">
        <v>103</v>
      </c>
      <c r="I61" s="497">
        <v>265</v>
      </c>
      <c r="J61" s="490">
        <v>368</v>
      </c>
    </row>
    <row r="62" spans="1:11" x14ac:dyDescent="0.2">
      <c r="A62" s="56" t="s">
        <v>705</v>
      </c>
      <c r="B62" s="65">
        <v>11.677</v>
      </c>
      <c r="C62" s="65">
        <v>11.678000000000001</v>
      </c>
      <c r="D62" s="65">
        <v>11.928000000000001</v>
      </c>
      <c r="E62" s="65">
        <v>12.327636999999999</v>
      </c>
      <c r="F62" s="523">
        <v>12.901999999999999</v>
      </c>
      <c r="G62" s="667"/>
      <c r="H62" s="490">
        <v>152</v>
      </c>
      <c r="I62" s="497">
        <v>65</v>
      </c>
      <c r="J62" s="490">
        <v>217</v>
      </c>
    </row>
    <row r="63" spans="1:11" x14ac:dyDescent="0.2">
      <c r="A63" s="56" t="s">
        <v>706</v>
      </c>
      <c r="B63" s="65">
        <v>8.4870000000000001</v>
      </c>
      <c r="C63" s="65">
        <v>8.4619999999999997</v>
      </c>
      <c r="D63" s="65">
        <v>9.1620000000000008</v>
      </c>
      <c r="E63" s="65">
        <v>9.6263260000000006</v>
      </c>
      <c r="F63" s="523">
        <v>10.307</v>
      </c>
      <c r="G63" s="667"/>
      <c r="H63" s="490">
        <v>110</v>
      </c>
      <c r="I63" s="497">
        <v>99</v>
      </c>
      <c r="J63" s="490">
        <v>209</v>
      </c>
    </row>
    <row r="64" spans="1:11" x14ac:dyDescent="0.2">
      <c r="A64" s="60" t="s">
        <v>102</v>
      </c>
      <c r="B64" s="65">
        <v>6.1630000000000003</v>
      </c>
      <c r="C64" s="65">
        <v>6.1630000000000003</v>
      </c>
      <c r="D64" s="65">
        <v>7.4119999999999999</v>
      </c>
      <c r="E64" s="65">
        <v>7.7311269999999999</v>
      </c>
      <c r="F64" s="523">
        <v>7.9619999999999997</v>
      </c>
      <c r="G64" s="667"/>
      <c r="H64" s="490">
        <v>67</v>
      </c>
      <c r="I64" s="497"/>
      <c r="J64" s="490">
        <v>67</v>
      </c>
    </row>
    <row r="65" spans="1:11" x14ac:dyDescent="0.2">
      <c r="A65" s="144" t="s">
        <v>103</v>
      </c>
      <c r="B65" s="65">
        <v>6.1</v>
      </c>
      <c r="C65" s="65"/>
      <c r="D65" s="65"/>
      <c r="E65" s="65"/>
      <c r="F65" s="523"/>
      <c r="G65" s="667"/>
      <c r="H65" s="490"/>
      <c r="I65" s="497"/>
      <c r="J65" s="490"/>
    </row>
    <row r="66" spans="1:11" x14ac:dyDescent="0.2">
      <c r="A66" s="60" t="s">
        <v>807</v>
      </c>
      <c r="B66" s="65">
        <v>5.5970000000000004</v>
      </c>
      <c r="C66" s="65">
        <v>6.2590000000000003</v>
      </c>
      <c r="D66" s="65">
        <v>6.2590000000000003</v>
      </c>
      <c r="E66" s="65">
        <v>4.4756299999999998</v>
      </c>
      <c r="F66" s="523">
        <v>6.6120000000000001</v>
      </c>
      <c r="G66" s="667"/>
      <c r="H66" s="490">
        <v>68</v>
      </c>
      <c r="I66" s="497"/>
      <c r="J66" s="490">
        <v>68</v>
      </c>
    </row>
    <row r="67" spans="1:11" x14ac:dyDescent="0.2">
      <c r="A67" s="60" t="s">
        <v>109</v>
      </c>
      <c r="B67" s="65">
        <v>3.9350000000000001</v>
      </c>
      <c r="C67" s="65">
        <v>3.9350000000000001</v>
      </c>
      <c r="D67" s="65">
        <v>3.9350000000000001</v>
      </c>
      <c r="E67" s="65">
        <v>4.0999340000000002</v>
      </c>
      <c r="F67" s="523">
        <v>4.2510000000000003</v>
      </c>
      <c r="G67" s="667"/>
      <c r="H67" s="490">
        <v>44</v>
      </c>
      <c r="I67" s="497">
        <v>18</v>
      </c>
      <c r="J67" s="490">
        <v>62</v>
      </c>
    </row>
    <row r="68" spans="1:11" x14ac:dyDescent="0.2">
      <c r="A68" s="60" t="s">
        <v>703</v>
      </c>
      <c r="B68" s="65">
        <v>3.3370000000000002</v>
      </c>
      <c r="C68" s="65">
        <v>3.3370000000000002</v>
      </c>
      <c r="D68" s="65">
        <v>3.3370000000000002</v>
      </c>
      <c r="E68" s="65">
        <v>3.4370470000000002</v>
      </c>
      <c r="F68" s="523">
        <v>3.5539999999999998</v>
      </c>
      <c r="G68" s="667"/>
      <c r="H68" s="497">
        <v>37</v>
      </c>
      <c r="I68" s="497"/>
      <c r="J68" s="490">
        <v>37</v>
      </c>
    </row>
    <row r="69" spans="1:11" x14ac:dyDescent="0.2">
      <c r="A69" s="60" t="s">
        <v>110</v>
      </c>
      <c r="B69" s="65">
        <v>1.835</v>
      </c>
      <c r="C69" s="65">
        <v>1.835</v>
      </c>
      <c r="D69" s="65">
        <v>1.835</v>
      </c>
      <c r="E69" s="65">
        <v>1.985206</v>
      </c>
      <c r="F69" s="523">
        <v>2.153</v>
      </c>
      <c r="G69" s="667"/>
      <c r="H69" s="490">
        <v>33</v>
      </c>
      <c r="I69" s="497">
        <v>54</v>
      </c>
      <c r="J69" s="490">
        <v>87</v>
      </c>
    </row>
    <row r="70" spans="1:11" x14ac:dyDescent="0.2">
      <c r="A70" s="56" t="s">
        <v>808</v>
      </c>
      <c r="B70" s="65"/>
      <c r="C70" s="65"/>
      <c r="D70" s="65"/>
      <c r="E70" s="65"/>
      <c r="F70" s="523"/>
      <c r="G70" s="667"/>
      <c r="H70" s="490">
        <v>62</v>
      </c>
      <c r="I70" s="497"/>
      <c r="J70" s="490">
        <v>62</v>
      </c>
    </row>
    <row r="71" spans="1:11" x14ac:dyDescent="0.2">
      <c r="A71" s="56"/>
      <c r="B71" s="515"/>
      <c r="C71" s="515"/>
      <c r="D71" s="515"/>
      <c r="E71" s="515"/>
      <c r="F71" s="524"/>
      <c r="G71" s="668"/>
      <c r="H71" s="490"/>
      <c r="I71" s="497"/>
      <c r="J71" s="497"/>
    </row>
    <row r="72" spans="1:11" x14ac:dyDescent="0.2">
      <c r="A72" s="59" t="s">
        <v>113</v>
      </c>
      <c r="B72" s="65"/>
      <c r="C72" s="65"/>
      <c r="D72" s="135"/>
      <c r="E72" s="135"/>
      <c r="F72" s="523"/>
      <c r="G72" s="671"/>
      <c r="H72" s="527"/>
      <c r="I72" s="528"/>
      <c r="J72" s="528"/>
    </row>
    <row r="73" spans="1:11" x14ac:dyDescent="0.2">
      <c r="A73" s="61" t="s">
        <v>809</v>
      </c>
      <c r="B73" s="65">
        <v>12.215999999999999</v>
      </c>
      <c r="C73" s="65">
        <v>12.215999999999999</v>
      </c>
      <c r="D73" s="65">
        <v>12.215999999999999</v>
      </c>
      <c r="E73" s="65">
        <v>12.215741</v>
      </c>
      <c r="F73" s="521">
        <v>12.577</v>
      </c>
      <c r="G73" s="663">
        <v>7.846467031050847E-3</v>
      </c>
      <c r="H73" s="523">
        <v>131</v>
      </c>
      <c r="I73" s="497"/>
      <c r="J73" s="529">
        <v>131</v>
      </c>
    </row>
    <row r="74" spans="1:11" x14ac:dyDescent="0.2">
      <c r="A74" s="60"/>
      <c r="B74" s="515"/>
      <c r="C74" s="515"/>
      <c r="D74" s="518"/>
      <c r="E74" s="518"/>
      <c r="F74" s="524"/>
      <c r="G74" s="670"/>
      <c r="H74" s="526"/>
      <c r="I74" s="497"/>
      <c r="J74" s="497"/>
    </row>
    <row r="75" spans="1:11" x14ac:dyDescent="0.2">
      <c r="A75" s="59" t="s">
        <v>6</v>
      </c>
      <c r="B75" s="65">
        <v>1354.3130000000001</v>
      </c>
      <c r="C75" s="65">
        <f>C73+C46+C55+C28+C7</f>
        <v>1393.652</v>
      </c>
      <c r="D75" s="65">
        <f>D73+D46+D55+D28+D7</f>
        <v>1430.9270000000001</v>
      </c>
      <c r="E75" s="65">
        <f>E73+E46+E55+E28+E7</f>
        <v>1520.5463470000002</v>
      </c>
      <c r="F75" s="521">
        <v>1602.8870000000002</v>
      </c>
      <c r="G75" s="663">
        <v>1</v>
      </c>
      <c r="H75" s="496">
        <v>20302</v>
      </c>
      <c r="I75" s="496">
        <v>3465</v>
      </c>
      <c r="J75" s="499">
        <v>23767</v>
      </c>
      <c r="K75" s="324"/>
    </row>
    <row r="76" spans="1:11" x14ac:dyDescent="0.2">
      <c r="A76" s="621" t="s">
        <v>844</v>
      </c>
      <c r="B76" s="624">
        <f>B75/'Tableau 1'!C17</f>
        <v>0.37025220511661217</v>
      </c>
      <c r="C76" s="624">
        <f>C75/'Tableau 1'!E17</f>
        <v>0.36622344625611053</v>
      </c>
      <c r="D76" s="624">
        <f>D75/'Tableau 1'!G17</f>
        <v>0.34594957243673596</v>
      </c>
      <c r="E76" s="624">
        <f>E75/'Tableau 1'!I17</f>
        <v>0.34380106416465106</v>
      </c>
      <c r="F76" s="522">
        <v>0.34537030346207725</v>
      </c>
      <c r="G76" s="663"/>
      <c r="H76" s="622"/>
      <c r="I76" s="622"/>
      <c r="J76" s="623"/>
    </row>
    <row r="77" spans="1:11" ht="12.75" x14ac:dyDescent="0.2">
      <c r="A77" s="57"/>
      <c r="B77" s="54"/>
      <c r="F77" s="54"/>
      <c r="H77" s="54"/>
    </row>
    <row r="78" spans="1:11" x14ac:dyDescent="0.2">
      <c r="A78" s="703" t="s">
        <v>114</v>
      </c>
      <c r="B78" s="703"/>
      <c r="C78" s="703"/>
      <c r="D78" s="703"/>
      <c r="E78" s="703"/>
      <c r="F78" s="703"/>
      <c r="G78" s="703"/>
    </row>
    <row r="80" spans="1:11" ht="23.85" customHeight="1" x14ac:dyDescent="0.2">
      <c r="A80" s="703" t="s">
        <v>112</v>
      </c>
      <c r="B80" s="703"/>
      <c r="C80" s="703"/>
      <c r="D80" s="703"/>
      <c r="E80" s="703"/>
      <c r="F80" s="703"/>
      <c r="G80" s="703"/>
    </row>
    <row r="81" spans="1:10" ht="14.45" customHeight="1" x14ac:dyDescent="0.2">
      <c r="A81" s="710" t="s">
        <v>122</v>
      </c>
      <c r="B81" s="710"/>
      <c r="C81" s="710"/>
      <c r="D81" s="710"/>
      <c r="E81" s="710"/>
    </row>
    <row r="82" spans="1:10" ht="15" customHeight="1" x14ac:dyDescent="0.2">
      <c r="A82" s="710" t="s">
        <v>847</v>
      </c>
      <c r="B82" s="710"/>
      <c r="C82" s="710"/>
      <c r="D82" s="710"/>
    </row>
    <row r="83" spans="1:10" x14ac:dyDescent="0.2">
      <c r="A83" s="208"/>
    </row>
    <row r="84" spans="1:10" ht="12.95" customHeight="1" x14ac:dyDescent="0.2">
      <c r="A84" s="703" t="s">
        <v>712</v>
      </c>
      <c r="B84" s="703"/>
      <c r="C84" s="703"/>
      <c r="D84" s="703"/>
      <c r="E84" s="703"/>
      <c r="F84" s="703"/>
      <c r="G84" s="703"/>
    </row>
    <row r="85" spans="1:10" ht="13.15" customHeight="1" x14ac:dyDescent="0.2">
      <c r="A85" s="703" t="s">
        <v>713</v>
      </c>
      <c r="B85" s="703"/>
      <c r="C85" s="703"/>
      <c r="D85" s="703"/>
      <c r="E85" s="703"/>
      <c r="F85" s="703"/>
      <c r="G85" s="703"/>
    </row>
    <row r="86" spans="1:10" ht="41.45" customHeight="1" x14ac:dyDescent="0.2">
      <c r="A86" s="703" t="s">
        <v>714</v>
      </c>
      <c r="B86" s="703"/>
      <c r="C86" s="703"/>
      <c r="D86" s="703"/>
      <c r="E86" s="703"/>
      <c r="F86" s="703"/>
      <c r="G86" s="703"/>
    </row>
    <row r="87" spans="1:10" ht="58.15" customHeight="1" x14ac:dyDescent="0.25">
      <c r="A87" s="711" t="s">
        <v>802</v>
      </c>
      <c r="B87" s="711"/>
      <c r="C87" s="711"/>
      <c r="D87" s="711"/>
      <c r="E87" s="711"/>
      <c r="F87" s="711"/>
      <c r="G87" s="711"/>
      <c r="I87" s="133"/>
      <c r="J87" s="130"/>
    </row>
    <row r="88" spans="1:10" ht="37.9" customHeight="1" x14ac:dyDescent="0.2">
      <c r="A88" s="711" t="s">
        <v>794</v>
      </c>
      <c r="B88" s="711"/>
      <c r="C88" s="711"/>
      <c r="D88" s="711"/>
      <c r="E88" s="711"/>
      <c r="F88" s="711"/>
      <c r="G88" s="711"/>
    </row>
    <row r="89" spans="1:10" ht="25.9" customHeight="1" x14ac:dyDescent="0.25">
      <c r="A89" s="703" t="s">
        <v>800</v>
      </c>
      <c r="B89" s="703"/>
      <c r="C89" s="703"/>
      <c r="D89" s="703"/>
      <c r="E89" s="703"/>
      <c r="F89" s="703"/>
      <c r="G89" s="703"/>
      <c r="I89" s="133"/>
      <c r="J89" s="131"/>
    </row>
    <row r="90" spans="1:10" ht="24.4" customHeight="1" x14ac:dyDescent="0.2">
      <c r="A90" s="703" t="s">
        <v>799</v>
      </c>
      <c r="B90" s="703"/>
      <c r="C90" s="703"/>
      <c r="D90" s="703"/>
      <c r="E90" s="703"/>
      <c r="F90" s="703"/>
      <c r="G90" s="703"/>
      <c r="I90" s="134"/>
      <c r="J90" s="131"/>
    </row>
    <row r="91" spans="1:10" ht="27.6" customHeight="1" x14ac:dyDescent="0.25">
      <c r="A91" s="703" t="s">
        <v>801</v>
      </c>
      <c r="B91" s="703"/>
      <c r="C91" s="703"/>
      <c r="D91" s="703"/>
      <c r="E91" s="703"/>
      <c r="F91" s="703"/>
      <c r="G91" s="703"/>
      <c r="I91" s="133"/>
      <c r="J91" s="131"/>
    </row>
    <row r="92" spans="1:10" ht="12.75" x14ac:dyDescent="0.2">
      <c r="A92" s="712" t="s">
        <v>798</v>
      </c>
      <c r="B92" s="712"/>
      <c r="C92" s="712"/>
      <c r="D92" s="712"/>
      <c r="E92" s="712"/>
      <c r="F92" s="712"/>
      <c r="G92" s="712"/>
      <c r="I92" s="134"/>
      <c r="J92" s="131"/>
    </row>
    <row r="93" spans="1:10" ht="26.1" customHeight="1" x14ac:dyDescent="0.2">
      <c r="A93" s="703" t="s">
        <v>797</v>
      </c>
      <c r="B93" s="703"/>
      <c r="C93" s="703"/>
      <c r="D93" s="703"/>
      <c r="E93" s="703"/>
      <c r="F93" s="703"/>
      <c r="G93" s="703"/>
      <c r="H93" s="94"/>
    </row>
    <row r="94" spans="1:10" ht="23.1" customHeight="1" x14ac:dyDescent="0.2">
      <c r="A94" s="703" t="s">
        <v>715</v>
      </c>
      <c r="B94" s="703"/>
      <c r="C94" s="703"/>
      <c r="D94" s="703"/>
      <c r="E94" s="703"/>
      <c r="F94" s="703"/>
      <c r="G94" s="703"/>
    </row>
    <row r="96" spans="1:10" x14ac:dyDescent="0.2">
      <c r="A96" s="3" t="s">
        <v>855</v>
      </c>
    </row>
    <row r="98" spans="1:10" x14ac:dyDescent="0.2">
      <c r="A98" s="137"/>
    </row>
    <row r="99" spans="1:10" ht="12.75" x14ac:dyDescent="0.2">
      <c r="A99" s="97"/>
    </row>
    <row r="100" spans="1:10" x14ac:dyDescent="0.2">
      <c r="A100" s="137"/>
    </row>
    <row r="101" spans="1:10" ht="38.85" customHeight="1" x14ac:dyDescent="0.2">
      <c r="A101" s="703"/>
      <c r="B101" s="703"/>
      <c r="C101" s="703"/>
      <c r="D101" s="703"/>
      <c r="E101" s="703"/>
      <c r="F101" s="703"/>
      <c r="G101" s="703"/>
    </row>
    <row r="102" spans="1:10" ht="12.75" x14ac:dyDescent="0.2">
      <c r="B102" s="95"/>
      <c r="C102" s="95"/>
      <c r="D102" s="95"/>
      <c r="E102" s="95"/>
      <c r="F102" s="95"/>
      <c r="G102" s="95"/>
      <c r="H102" s="95"/>
      <c r="I102" s="132"/>
    </row>
    <row r="103" spans="1:10" ht="12.75" x14ac:dyDescent="0.2">
      <c r="I103" s="134"/>
      <c r="J103" s="131"/>
    </row>
    <row r="104" spans="1:10" ht="15" x14ac:dyDescent="0.25">
      <c r="I104" s="133"/>
      <c r="J104" s="131"/>
    </row>
    <row r="105" spans="1:10" ht="12.75" x14ac:dyDescent="0.2">
      <c r="I105" s="134"/>
      <c r="J105" s="131"/>
    </row>
    <row r="106" spans="1:10" ht="12.75" x14ac:dyDescent="0.2">
      <c r="I106" s="134"/>
      <c r="J106" s="131"/>
    </row>
    <row r="107" spans="1:10" ht="15" x14ac:dyDescent="0.25">
      <c r="I107" s="133"/>
      <c r="J107" s="131"/>
    </row>
    <row r="108" spans="1:10" ht="12.75" x14ac:dyDescent="0.2">
      <c r="I108" s="134"/>
      <c r="J108" s="131"/>
    </row>
    <row r="109" spans="1:10" ht="12.75" x14ac:dyDescent="0.2">
      <c r="I109" s="134"/>
      <c r="J109" s="131"/>
    </row>
    <row r="110" spans="1:10" ht="12.75" x14ac:dyDescent="0.2">
      <c r="I110" s="134"/>
      <c r="J110" s="131"/>
    </row>
    <row r="111" spans="1:10" ht="15" x14ac:dyDescent="0.25">
      <c r="I111" s="133"/>
      <c r="J111" s="131"/>
    </row>
    <row r="112" spans="1:10" ht="12.75" x14ac:dyDescent="0.2">
      <c r="I112" s="134"/>
      <c r="J112" s="131"/>
    </row>
    <row r="113" spans="9:10" ht="12.75" x14ac:dyDescent="0.2">
      <c r="I113" s="134"/>
      <c r="J113" s="131"/>
    </row>
    <row r="114" spans="9:10" ht="12.75" x14ac:dyDescent="0.2">
      <c r="I114" s="134"/>
      <c r="J114" s="131"/>
    </row>
    <row r="115" spans="9:10" ht="15" x14ac:dyDescent="0.25">
      <c r="I115" s="133"/>
      <c r="J115" s="131"/>
    </row>
    <row r="116" spans="9:10" ht="12.75" x14ac:dyDescent="0.2">
      <c r="I116" s="134"/>
      <c r="J116" s="131"/>
    </row>
    <row r="117" spans="9:10" ht="15" x14ac:dyDescent="0.25">
      <c r="I117" s="133"/>
      <c r="J117" s="131"/>
    </row>
    <row r="118" spans="9:10" ht="15" x14ac:dyDescent="0.25">
      <c r="I118" s="133"/>
      <c r="J118" s="131"/>
    </row>
    <row r="119" spans="9:10" ht="12.75" x14ac:dyDescent="0.2">
      <c r="I119" s="134"/>
      <c r="J119" s="131"/>
    </row>
    <row r="120" spans="9:10" ht="15" x14ac:dyDescent="0.25">
      <c r="I120" s="133"/>
      <c r="J120" s="131"/>
    </row>
    <row r="121" spans="9:10" ht="15" x14ac:dyDescent="0.25">
      <c r="I121" s="133"/>
      <c r="J121" s="131"/>
    </row>
    <row r="122" spans="9:10" ht="15" x14ac:dyDescent="0.25">
      <c r="I122" s="133"/>
      <c r="J122" s="131"/>
    </row>
    <row r="123" spans="9:10" ht="12.75" x14ac:dyDescent="0.2">
      <c r="I123" s="134"/>
      <c r="J123" s="131"/>
    </row>
    <row r="124" spans="9:10" ht="12.75" x14ac:dyDescent="0.2">
      <c r="I124" s="134"/>
      <c r="J124" s="131"/>
    </row>
    <row r="125" spans="9:10" ht="12.75" x14ac:dyDescent="0.2">
      <c r="I125" s="134"/>
      <c r="J125" s="131"/>
    </row>
    <row r="126" spans="9:10" ht="12.75" x14ac:dyDescent="0.2">
      <c r="I126" s="134"/>
      <c r="J126" s="131"/>
    </row>
    <row r="127" spans="9:10" ht="12.75" x14ac:dyDescent="0.2">
      <c r="I127" s="134"/>
      <c r="J127" s="131"/>
    </row>
    <row r="128" spans="9:10" ht="12.75" x14ac:dyDescent="0.2">
      <c r="I128" s="134"/>
      <c r="J128" s="131"/>
    </row>
    <row r="129" spans="9:10" ht="12.75" x14ac:dyDescent="0.2">
      <c r="I129" s="134"/>
      <c r="J129" s="131"/>
    </row>
    <row r="130" spans="9:10" ht="15" x14ac:dyDescent="0.25">
      <c r="I130" s="133"/>
      <c r="J130" s="131"/>
    </row>
    <row r="131" spans="9:10" ht="12.75" x14ac:dyDescent="0.2">
      <c r="I131" s="134"/>
      <c r="J131" s="131"/>
    </row>
    <row r="132" spans="9:10" ht="15" x14ac:dyDescent="0.25">
      <c r="I132" s="134"/>
      <c r="J132" s="130"/>
    </row>
    <row r="133" spans="9:10" ht="15" x14ac:dyDescent="0.25">
      <c r="I133" s="134"/>
      <c r="J133" s="130"/>
    </row>
    <row r="134" spans="9:10" ht="15" x14ac:dyDescent="0.25">
      <c r="I134" s="134"/>
      <c r="J134" s="130"/>
    </row>
    <row r="135" spans="9:10" ht="15" x14ac:dyDescent="0.25">
      <c r="I135" s="134"/>
      <c r="J135" s="130"/>
    </row>
    <row r="136" spans="9:10" ht="15" x14ac:dyDescent="0.25">
      <c r="I136" s="134"/>
      <c r="J136" s="130"/>
    </row>
    <row r="137" spans="9:10" ht="15" x14ac:dyDescent="0.25">
      <c r="I137" s="134"/>
      <c r="J137" s="130"/>
    </row>
    <row r="138" spans="9:10" ht="15" x14ac:dyDescent="0.25">
      <c r="I138" s="134"/>
      <c r="J138" s="130"/>
    </row>
    <row r="139" spans="9:10" ht="15" x14ac:dyDescent="0.25">
      <c r="I139" s="134"/>
      <c r="J139" s="130"/>
    </row>
    <row r="140" spans="9:10" ht="15" x14ac:dyDescent="0.25">
      <c r="I140" s="134"/>
      <c r="J140" s="130"/>
    </row>
    <row r="141" spans="9:10" ht="15" x14ac:dyDescent="0.25">
      <c r="I141" s="134"/>
      <c r="J141" s="130"/>
    </row>
    <row r="142" spans="9:10" ht="15" x14ac:dyDescent="0.25">
      <c r="I142" s="134"/>
      <c r="J142" s="130"/>
    </row>
    <row r="143" spans="9:10" ht="15" x14ac:dyDescent="0.25">
      <c r="I143" s="133"/>
      <c r="J143" s="130"/>
    </row>
    <row r="144" spans="9:10" ht="15" x14ac:dyDescent="0.25">
      <c r="I144" s="133"/>
      <c r="J144" s="130"/>
    </row>
    <row r="145" spans="2:10" ht="15" x14ac:dyDescent="0.25">
      <c r="I145" s="133"/>
      <c r="J145" s="130"/>
    </row>
    <row r="146" spans="2:10" ht="15" x14ac:dyDescent="0.25">
      <c r="I146" s="133"/>
      <c r="J146" s="130"/>
    </row>
    <row r="147" spans="2:10" ht="15" x14ac:dyDescent="0.25">
      <c r="I147" s="134"/>
      <c r="J147" s="130"/>
    </row>
    <row r="148" spans="2:10" x14ac:dyDescent="0.2">
      <c r="I148" s="135"/>
    </row>
    <row r="160" spans="2:10" x14ac:dyDescent="0.2">
      <c r="B160" s="28"/>
      <c r="C160" s="28"/>
    </row>
    <row r="161" spans="2:3" x14ac:dyDescent="0.2">
      <c r="B161" s="28"/>
      <c r="C161" s="28"/>
    </row>
    <row r="162" spans="2:3" x14ac:dyDescent="0.2">
      <c r="B162" s="28"/>
      <c r="C162" s="28"/>
    </row>
    <row r="163" spans="2:3" x14ac:dyDescent="0.2">
      <c r="B163" s="28"/>
      <c r="C163" s="28"/>
    </row>
    <row r="164" spans="2:3" x14ac:dyDescent="0.2">
      <c r="B164" s="28"/>
      <c r="C164" s="28"/>
    </row>
    <row r="165" spans="2:3" x14ac:dyDescent="0.2">
      <c r="B165" s="28"/>
      <c r="C165" s="28"/>
    </row>
    <row r="166" spans="2:3" x14ac:dyDescent="0.2">
      <c r="B166" s="28"/>
      <c r="C166" s="28"/>
    </row>
    <row r="167" spans="2:3" x14ac:dyDescent="0.2">
      <c r="B167" s="28"/>
      <c r="C167" s="28"/>
    </row>
    <row r="168" spans="2:3" x14ac:dyDescent="0.2">
      <c r="B168" s="28"/>
      <c r="C168" s="28"/>
    </row>
    <row r="169" spans="2:3" x14ac:dyDescent="0.2">
      <c r="B169" s="28"/>
      <c r="C169" s="28"/>
    </row>
    <row r="170" spans="2:3" x14ac:dyDescent="0.2">
      <c r="B170" s="28"/>
      <c r="C170" s="28"/>
    </row>
    <row r="171" spans="2:3" x14ac:dyDescent="0.2">
      <c r="B171" s="28"/>
      <c r="C171" s="28"/>
    </row>
    <row r="172" spans="2:3" x14ac:dyDescent="0.2">
      <c r="B172" s="28"/>
      <c r="C172" s="28"/>
    </row>
    <row r="173" spans="2:3" x14ac:dyDescent="0.2">
      <c r="B173" s="28"/>
      <c r="C173" s="28"/>
    </row>
    <row r="174" spans="2:3" x14ac:dyDescent="0.2">
      <c r="B174" s="28"/>
      <c r="C174" s="28"/>
    </row>
    <row r="175" spans="2:3" x14ac:dyDescent="0.2">
      <c r="B175" s="28"/>
      <c r="C175" s="28"/>
    </row>
    <row r="176" spans="2:3" x14ac:dyDescent="0.2">
      <c r="B176" s="28"/>
      <c r="C176" s="28"/>
    </row>
  </sheetData>
  <customSheetViews>
    <customSheetView guid="{254CA843-A8D1-434E-AB9C-F327B1D1E748}" scale="80" showPageBreaks="1" fitToPage="1">
      <pageMargins left="0.7" right="0.7" top="0.75" bottom="0.75" header="0.3" footer="0.3"/>
      <pageSetup paperSize="9" scale="36" fitToHeight="0" orientation="landscape" r:id="rId1"/>
    </customSheetView>
    <customSheetView guid="{A4014A12-8077-400D-909C-C8C0AE2652D2}">
      <selection activeCell="A2" sqref="A2"/>
      <pageMargins left="0.7" right="0.7" top="0.75" bottom="0.75" header="0.3" footer="0.3"/>
    </customSheetView>
    <customSheetView guid="{EF36F323-8F00-4DED-B12A-4D51E72FA301}" scale="80" fitToPage="1">
      <pageMargins left="0.7" right="0.7" top="0.75" bottom="0.75" header="0.3" footer="0.3"/>
      <pageSetup paperSize="9" scale="36" fitToHeight="0" orientation="landscape" r:id="rId2"/>
    </customSheetView>
    <customSheetView guid="{D4A8130B-E15E-430B-BC62-FA365B34E0AF}">
      <selection activeCell="F9" sqref="F9"/>
      <pageMargins left="0.7" right="0.7" top="0.75" bottom="0.75" header="0.3" footer="0.3"/>
    </customSheetView>
    <customSheetView guid="{D7C60D54-F168-4802-9C20-D9E241B3AC75}">
      <pageMargins left="0.7" right="0.7" top="0.75" bottom="0.75" header="0.3" footer="0.3"/>
      <pageSetup paperSize="9" orientation="portrait" r:id="rId3"/>
    </customSheetView>
    <customSheetView guid="{B5EA72E7-EF27-46AE-B0E4-CAECE2734832}" scale="80" fitToPage="1">
      <pageMargins left="0.7" right="0.7" top="0.75" bottom="0.75" header="0.3" footer="0.3"/>
      <pageSetup paperSize="9" scale="36" fitToHeight="0" orientation="landscape" r:id="rId4"/>
    </customSheetView>
  </customSheetViews>
  <mergeCells count="17">
    <mergeCell ref="A101:G101"/>
    <mergeCell ref="A88:G88"/>
    <mergeCell ref="A93:G93"/>
    <mergeCell ref="A84:G84"/>
    <mergeCell ref="A85:G85"/>
    <mergeCell ref="A86:G86"/>
    <mergeCell ref="A87:G87"/>
    <mergeCell ref="A92:G92"/>
    <mergeCell ref="A94:G94"/>
    <mergeCell ref="A90:G90"/>
    <mergeCell ref="A89:G89"/>
    <mergeCell ref="A91:G91"/>
    <mergeCell ref="A82:D82"/>
    <mergeCell ref="A81:E81"/>
    <mergeCell ref="H5:J5"/>
    <mergeCell ref="A78:G78"/>
    <mergeCell ref="A80:G80"/>
  </mergeCells>
  <phoneticPr fontId="4" type="noConversion"/>
  <pageMargins left="0.7" right="0.7" top="0.75" bottom="0.75" header="0.3" footer="0.3"/>
  <pageSetup paperSize="9" scale="74" fitToHeight="0" orientation="landscape" r:id="rId5"/>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6"/>
  <sheetViews>
    <sheetView zoomScaleNormal="100" workbookViewId="0">
      <selection activeCell="A16" sqref="A16"/>
    </sheetView>
  </sheetViews>
  <sheetFormatPr baseColWidth="10" defaultColWidth="9.140625" defaultRowHeight="11.25" x14ac:dyDescent="0.2"/>
  <cols>
    <col min="1" max="1" width="98.85546875" style="3" bestFit="1" customWidth="1"/>
    <col min="2" max="3" width="7.140625" style="3" hidden="1" customWidth="1"/>
    <col min="4" max="4" width="9" style="3" customWidth="1"/>
    <col min="5" max="5" width="11.7109375" style="3" bestFit="1" customWidth="1"/>
    <col min="6" max="6" width="10.42578125" style="3" bestFit="1" customWidth="1"/>
    <col min="7" max="7" width="11.42578125" style="3" bestFit="1" customWidth="1"/>
    <col min="8" max="8" width="11.85546875" style="3" bestFit="1" customWidth="1"/>
    <col min="9" max="9" width="11.7109375" style="3" customWidth="1"/>
    <col min="10" max="10" width="7.5703125" style="3" customWidth="1"/>
    <col min="11" max="11" width="10.28515625" style="3" customWidth="1"/>
    <col min="12" max="12" width="14.7109375" style="3" bestFit="1" customWidth="1"/>
    <col min="13" max="13" width="10.42578125" style="3" bestFit="1" customWidth="1"/>
    <col min="14" max="14" width="9.42578125" style="3" customWidth="1"/>
    <col min="15" max="16384" width="9.140625" style="3"/>
  </cols>
  <sheetData>
    <row r="1" spans="1:14" ht="14.85" customHeight="1" x14ac:dyDescent="0.2">
      <c r="A1" s="680" t="s">
        <v>857</v>
      </c>
      <c r="B1" s="67"/>
      <c r="C1" s="1"/>
      <c r="H1" s="182"/>
    </row>
    <row r="2" spans="1:14" ht="14.85" customHeight="1" x14ac:dyDescent="0.2">
      <c r="A2" s="3" t="s">
        <v>810</v>
      </c>
      <c r="B2" s="1"/>
      <c r="C2" s="1"/>
      <c r="K2" s="2"/>
      <c r="L2" s="468"/>
    </row>
    <row r="3" spans="1:14" ht="14.85" customHeight="1" x14ac:dyDescent="0.2">
      <c r="A3" s="29"/>
      <c r="B3" s="67" t="s">
        <v>739</v>
      </c>
      <c r="C3" s="67" t="s">
        <v>739</v>
      </c>
      <c r="J3" s="62"/>
      <c r="L3" s="3" t="s">
        <v>783</v>
      </c>
    </row>
    <row r="4" spans="1:14" ht="14.85" customHeight="1" x14ac:dyDescent="0.2">
      <c r="B4" s="213">
        <v>2017</v>
      </c>
      <c r="C4" s="213">
        <v>2018</v>
      </c>
      <c r="D4" s="5">
        <v>2019</v>
      </c>
      <c r="E4" s="469">
        <v>2020</v>
      </c>
      <c r="F4" s="176">
        <v>2020</v>
      </c>
      <c r="G4" s="176">
        <v>2021</v>
      </c>
      <c r="H4" s="295">
        <v>2022</v>
      </c>
      <c r="I4" s="714">
        <v>2023</v>
      </c>
      <c r="J4" s="715"/>
      <c r="K4" s="718">
        <v>2024</v>
      </c>
      <c r="L4" s="719"/>
    </row>
    <row r="5" spans="1:14" ht="33.75" x14ac:dyDescent="0.2">
      <c r="A5" s="584"/>
      <c r="B5" s="681" t="s">
        <v>59</v>
      </c>
      <c r="C5" s="681" t="s">
        <v>59</v>
      </c>
      <c r="D5" s="682" t="s">
        <v>59</v>
      </c>
      <c r="E5" s="683" t="s">
        <v>52</v>
      </c>
      <c r="F5" s="684" t="s">
        <v>126</v>
      </c>
      <c r="G5" s="684" t="s">
        <v>126</v>
      </c>
      <c r="H5" s="685" t="s">
        <v>126</v>
      </c>
      <c r="I5" s="716" t="s">
        <v>52</v>
      </c>
      <c r="J5" s="717"/>
      <c r="K5" s="720" t="s">
        <v>782</v>
      </c>
      <c r="L5" s="721"/>
    </row>
    <row r="6" spans="1:14" ht="18" customHeight="1" x14ac:dyDescent="0.2">
      <c r="A6" s="37" t="s">
        <v>68</v>
      </c>
      <c r="B6" s="214">
        <v>4233.5099999999993</v>
      </c>
      <c r="C6" s="214">
        <v>4259.4599999999982</v>
      </c>
      <c r="D6" s="48">
        <v>4348.8599999999997</v>
      </c>
      <c r="E6" s="470">
        <v>4422.47</v>
      </c>
      <c r="F6" s="140">
        <v>4700.04</v>
      </c>
      <c r="G6" s="287">
        <v>4786.6399999999994</v>
      </c>
      <c r="H6" s="296">
        <v>5000.4299999999994</v>
      </c>
      <c r="I6" s="470">
        <v>4988.0300000000007</v>
      </c>
      <c r="J6" s="479">
        <v>0.53003364226982252</v>
      </c>
      <c r="K6" s="488">
        <v>5256.5700000000006</v>
      </c>
      <c r="L6" s="489">
        <v>5.3836885503896204E-2</v>
      </c>
      <c r="M6" s="88"/>
    </row>
    <row r="7" spans="1:14" ht="14.85" customHeight="1" x14ac:dyDescent="0.2">
      <c r="A7" s="7" t="s">
        <v>746</v>
      </c>
      <c r="B7" s="215">
        <v>2571.37</v>
      </c>
      <c r="C7" s="215">
        <v>2591.62</v>
      </c>
      <c r="D7" s="49">
        <v>2645.92</v>
      </c>
      <c r="E7" s="471">
        <v>2625.27</v>
      </c>
      <c r="F7" s="189">
        <v>2842.18</v>
      </c>
      <c r="G7" s="288">
        <v>2915.1</v>
      </c>
      <c r="H7" s="297">
        <v>2986.53</v>
      </c>
      <c r="I7" s="480">
        <v>3041.31</v>
      </c>
      <c r="J7" s="481">
        <v>0.32317299947507006</v>
      </c>
      <c r="K7" s="490">
        <v>3174.41</v>
      </c>
      <c r="L7" s="491">
        <v>4.3764035892427833E-2</v>
      </c>
      <c r="M7" s="88"/>
      <c r="N7" s="625"/>
    </row>
    <row r="8" spans="1:14" ht="14.85" customHeight="1" x14ac:dyDescent="0.2">
      <c r="A8" s="9" t="s">
        <v>753</v>
      </c>
      <c r="B8" s="215">
        <v>2.56</v>
      </c>
      <c r="C8" s="215">
        <v>3.78</v>
      </c>
      <c r="D8" s="49">
        <v>2.81</v>
      </c>
      <c r="E8" s="471">
        <v>3.02</v>
      </c>
      <c r="F8" s="118">
        <v>2.91</v>
      </c>
      <c r="G8" s="288">
        <v>2.95</v>
      </c>
      <c r="H8" s="298">
        <v>3.1</v>
      </c>
      <c r="I8" s="480">
        <v>3.19</v>
      </c>
      <c r="J8" s="481">
        <v>3.3897296504646797E-4</v>
      </c>
      <c r="K8" s="490">
        <v>3.17</v>
      </c>
      <c r="L8" s="492">
        <v>-6.2695924764890609E-3</v>
      </c>
      <c r="M8" s="467"/>
    </row>
    <row r="9" spans="1:14" ht="14.85" customHeight="1" x14ac:dyDescent="0.2">
      <c r="A9" s="7" t="s">
        <v>42</v>
      </c>
      <c r="B9" s="215">
        <v>715.63</v>
      </c>
      <c r="C9" s="215">
        <v>755.95</v>
      </c>
      <c r="D9" s="49">
        <v>727.96</v>
      </c>
      <c r="E9" s="471">
        <v>761.07</v>
      </c>
      <c r="F9" s="118">
        <v>805.88</v>
      </c>
      <c r="G9" s="288">
        <v>763.81</v>
      </c>
      <c r="H9" s="298">
        <v>798.59</v>
      </c>
      <c r="I9" s="480">
        <v>842.26</v>
      </c>
      <c r="J9" s="481">
        <v>8.9499488884024481E-2</v>
      </c>
      <c r="K9" s="490">
        <v>900.99</v>
      </c>
      <c r="L9" s="491">
        <v>6.9729062284805243E-2</v>
      </c>
      <c r="M9" s="88"/>
    </row>
    <row r="10" spans="1:14" ht="14.85" customHeight="1" x14ac:dyDescent="0.2">
      <c r="A10" s="306" t="s">
        <v>41</v>
      </c>
      <c r="B10" s="215">
        <v>581.66</v>
      </c>
      <c r="C10" s="215">
        <v>597.9</v>
      </c>
      <c r="D10" s="49">
        <v>602.78</v>
      </c>
      <c r="E10" s="471">
        <v>583.22</v>
      </c>
      <c r="F10" s="118">
        <v>617.85</v>
      </c>
      <c r="G10" s="288">
        <v>617.29999999999995</v>
      </c>
      <c r="H10" s="298">
        <v>623.47</v>
      </c>
      <c r="I10" s="480">
        <v>614.03</v>
      </c>
      <c r="J10" s="481">
        <v>6.524751402115446E-2</v>
      </c>
      <c r="K10" s="490">
        <v>626.82000000000005</v>
      </c>
      <c r="L10" s="491">
        <v>2.0829601159552569E-2</v>
      </c>
      <c r="M10" s="22"/>
    </row>
    <row r="11" spans="1:14" ht="14.85" customHeight="1" x14ac:dyDescent="0.2">
      <c r="A11" s="7" t="s">
        <v>43</v>
      </c>
      <c r="B11" s="215">
        <v>62.03</v>
      </c>
      <c r="C11" s="215">
        <v>102.4</v>
      </c>
      <c r="D11" s="49">
        <v>97.1</v>
      </c>
      <c r="E11" s="471">
        <v>102.49</v>
      </c>
      <c r="F11" s="118">
        <v>119.92</v>
      </c>
      <c r="G11" s="288">
        <v>102.19</v>
      </c>
      <c r="H11" s="298">
        <v>150.63</v>
      </c>
      <c r="I11" s="480">
        <v>166.79</v>
      </c>
      <c r="J11" s="481">
        <v>1.772329179940451E-2</v>
      </c>
      <c r="K11" s="490">
        <v>175.18</v>
      </c>
      <c r="L11" s="491">
        <v>5.0302775945800127E-2</v>
      </c>
      <c r="M11" s="22"/>
    </row>
    <row r="12" spans="1:14" ht="14.85" customHeight="1" x14ac:dyDescent="0.2">
      <c r="A12" s="307" t="s">
        <v>748</v>
      </c>
      <c r="B12" s="216">
        <v>18.48</v>
      </c>
      <c r="C12" s="215">
        <v>19.239999999999998</v>
      </c>
      <c r="D12" s="49">
        <v>109.29</v>
      </c>
      <c r="E12" s="471">
        <v>109.29</v>
      </c>
      <c r="F12" s="118">
        <v>133.68</v>
      </c>
      <c r="G12" s="288">
        <v>153.82</v>
      </c>
      <c r="H12" s="298">
        <v>254.16</v>
      </c>
      <c r="I12" s="480">
        <v>152.05000000000001</v>
      </c>
      <c r="J12" s="481">
        <v>1.6157002926431178E-2</v>
      </c>
      <c r="K12" s="490">
        <v>147.1</v>
      </c>
      <c r="L12" s="492">
        <v>-3.2555080565603522E-2</v>
      </c>
      <c r="M12" s="22"/>
    </row>
    <row r="13" spans="1:14" ht="14.85" customHeight="1" x14ac:dyDescent="0.2">
      <c r="A13" s="7" t="s">
        <v>749</v>
      </c>
      <c r="B13" s="217">
        <v>124.04</v>
      </c>
      <c r="C13" s="215">
        <v>114.95</v>
      </c>
      <c r="D13" s="49">
        <v>107.86</v>
      </c>
      <c r="E13" s="471">
        <v>97.7</v>
      </c>
      <c r="F13" s="118">
        <v>109.73</v>
      </c>
      <c r="G13" s="288">
        <v>150.37</v>
      </c>
      <c r="H13" s="298">
        <v>97.2</v>
      </c>
      <c r="I13" s="480">
        <v>53.52</v>
      </c>
      <c r="J13" s="481">
        <v>5.6870950123156638E-3</v>
      </c>
      <c r="K13" s="490">
        <v>70.099999999999994</v>
      </c>
      <c r="L13" s="491">
        <v>0.30979073243647215</v>
      </c>
      <c r="M13" s="22"/>
    </row>
    <row r="14" spans="1:14" ht="14.85" customHeight="1" x14ac:dyDescent="0.2">
      <c r="A14" s="9" t="s">
        <v>747</v>
      </c>
      <c r="B14" s="215">
        <v>33.75</v>
      </c>
      <c r="C14" s="215">
        <v>33.92</v>
      </c>
      <c r="D14" s="49">
        <v>34.17</v>
      </c>
      <c r="E14" s="471">
        <v>35.51</v>
      </c>
      <c r="F14" s="118">
        <v>34.6</v>
      </c>
      <c r="G14" s="288">
        <v>32.200000000000003</v>
      </c>
      <c r="H14" s="298">
        <v>38.4</v>
      </c>
      <c r="I14" s="480">
        <v>40.1</v>
      </c>
      <c r="J14" s="531">
        <v>4.2610708145339703E-3</v>
      </c>
      <c r="K14" s="490">
        <v>41.8</v>
      </c>
      <c r="L14" s="491">
        <v>4.2394014962593429E-2</v>
      </c>
      <c r="M14" s="22"/>
    </row>
    <row r="15" spans="1:14" ht="14.85" customHeight="1" x14ac:dyDescent="0.2">
      <c r="A15" s="307" t="s">
        <v>752</v>
      </c>
      <c r="B15" s="218">
        <v>5.0599999999999996</v>
      </c>
      <c r="C15" s="215">
        <v>11.9</v>
      </c>
      <c r="D15" s="49">
        <v>16.260000000000002</v>
      </c>
      <c r="E15" s="471">
        <v>24.28</v>
      </c>
      <c r="F15" s="118">
        <v>8.58</v>
      </c>
      <c r="G15" s="288"/>
      <c r="H15" s="299"/>
      <c r="I15" s="480"/>
      <c r="J15" s="481"/>
      <c r="K15" s="490"/>
      <c r="L15" s="493"/>
      <c r="M15" s="22"/>
    </row>
    <row r="16" spans="1:14" ht="14.85" customHeight="1" x14ac:dyDescent="0.2">
      <c r="A16" s="7" t="s">
        <v>8</v>
      </c>
      <c r="B16" s="218">
        <v>87.11</v>
      </c>
      <c r="C16" s="219">
        <v>5.55</v>
      </c>
      <c r="D16" s="49">
        <v>5.51</v>
      </c>
      <c r="E16" s="471">
        <v>6.58</v>
      </c>
      <c r="F16" s="118">
        <v>5.36</v>
      </c>
      <c r="G16" s="288">
        <v>4.66</v>
      </c>
      <c r="H16" s="298">
        <v>4.1100000000000003</v>
      </c>
      <c r="I16" s="480">
        <v>7.29</v>
      </c>
      <c r="J16" s="531">
        <v>7.7464354708111337E-4</v>
      </c>
      <c r="K16" s="490">
        <v>10.47</v>
      </c>
      <c r="L16" s="491">
        <v>0.43621399176954734</v>
      </c>
      <c r="M16" s="22"/>
    </row>
    <row r="17" spans="1:13" ht="14.85" customHeight="1" x14ac:dyDescent="0.2">
      <c r="A17" s="7" t="s">
        <v>150</v>
      </c>
      <c r="B17" s="220">
        <v>9.0299999999999994</v>
      </c>
      <c r="C17" s="215">
        <v>8.09</v>
      </c>
      <c r="D17" s="49">
        <v>10.039999999999999</v>
      </c>
      <c r="E17" s="471">
        <v>9.74</v>
      </c>
      <c r="F17" s="283"/>
      <c r="G17" s="288"/>
      <c r="H17" s="300"/>
      <c r="I17" s="480"/>
      <c r="J17" s="481"/>
      <c r="K17" s="490"/>
      <c r="L17" s="493"/>
      <c r="M17" s="22"/>
    </row>
    <row r="18" spans="1:13" ht="14.85" customHeight="1" x14ac:dyDescent="0.2">
      <c r="A18" s="7" t="s">
        <v>9</v>
      </c>
      <c r="B18" s="215">
        <v>5.95</v>
      </c>
      <c r="C18" s="215">
        <v>8.44</v>
      </c>
      <c r="D18" s="49">
        <v>9.24</v>
      </c>
      <c r="E18" s="471">
        <v>11.98</v>
      </c>
      <c r="F18" s="118">
        <v>17.05</v>
      </c>
      <c r="G18" s="288">
        <v>34.5</v>
      </c>
      <c r="H18" s="298">
        <v>35.83</v>
      </c>
      <c r="I18" s="480">
        <v>55.36</v>
      </c>
      <c r="J18" s="481">
        <v>5.8826154686434061E-3</v>
      </c>
      <c r="K18" s="490">
        <v>93.24</v>
      </c>
      <c r="L18" s="491">
        <v>0.68424855491329462</v>
      </c>
      <c r="M18" s="88"/>
    </row>
    <row r="19" spans="1:13" ht="14.85" customHeight="1" x14ac:dyDescent="0.2">
      <c r="A19" s="7" t="s">
        <v>10</v>
      </c>
      <c r="B19" s="220">
        <v>13.11</v>
      </c>
      <c r="C19" s="215">
        <v>2.4900000000000002</v>
      </c>
      <c r="D19" s="49">
        <v>2.96</v>
      </c>
      <c r="E19" s="471">
        <v>6.26</v>
      </c>
      <c r="F19" s="118">
        <v>3.5</v>
      </c>
      <c r="G19" s="288">
        <v>6.58</v>
      </c>
      <c r="H19" s="298">
        <v>8.31</v>
      </c>
      <c r="I19" s="480">
        <v>6.34</v>
      </c>
      <c r="J19" s="531">
        <v>6.7369548539015893E-4</v>
      </c>
      <c r="K19" s="490">
        <v>6.34</v>
      </c>
      <c r="L19" s="491">
        <v>0</v>
      </c>
      <c r="M19" s="22"/>
    </row>
    <row r="20" spans="1:13" ht="14.85" customHeight="1" x14ac:dyDescent="0.2">
      <c r="A20" s="7" t="s">
        <v>11</v>
      </c>
      <c r="B20" s="215">
        <v>3.4</v>
      </c>
      <c r="C20" s="215">
        <v>3</v>
      </c>
      <c r="D20" s="49">
        <v>1.55</v>
      </c>
      <c r="E20" s="471">
        <v>1.58</v>
      </c>
      <c r="F20" s="118">
        <v>1.36</v>
      </c>
      <c r="G20" s="288">
        <v>2.85</v>
      </c>
      <c r="H20" s="298">
        <v>2.86</v>
      </c>
      <c r="I20" s="480">
        <v>5.37</v>
      </c>
      <c r="J20" s="531">
        <v>5.7062220134781604E-4</v>
      </c>
      <c r="K20" s="490">
        <v>6.38</v>
      </c>
      <c r="L20" s="491">
        <v>0.18808193668528861</v>
      </c>
      <c r="M20" s="22"/>
    </row>
    <row r="21" spans="1:13" ht="14.85" customHeight="1" x14ac:dyDescent="0.2">
      <c r="A21" s="687" t="s">
        <v>132</v>
      </c>
      <c r="B21" s="215"/>
      <c r="C21" s="215"/>
      <c r="D21" s="49"/>
      <c r="E21" s="471"/>
      <c r="F21" s="118"/>
      <c r="G21" s="288"/>
      <c r="H21" s="686">
        <v>414.4</v>
      </c>
      <c r="I21" s="480"/>
      <c r="J21" s="481"/>
      <c r="K21" s="490"/>
      <c r="L21" s="493"/>
    </row>
    <row r="22" spans="1:13" ht="14.85" customHeight="1" x14ac:dyDescent="0.2">
      <c r="A22" s="9" t="s">
        <v>139</v>
      </c>
      <c r="B22" s="221">
        <v>0.33</v>
      </c>
      <c r="C22" s="222">
        <v>0.23</v>
      </c>
      <c r="D22" s="8">
        <v>0.38</v>
      </c>
      <c r="E22" s="472">
        <v>0.35</v>
      </c>
      <c r="F22" s="284">
        <v>0.35</v>
      </c>
      <c r="G22" s="289">
        <v>0.31</v>
      </c>
      <c r="H22" s="301">
        <v>0.34</v>
      </c>
      <c r="I22" s="482">
        <v>0.42</v>
      </c>
      <c r="J22" s="532">
        <v>4.4629669379158787E-5</v>
      </c>
      <c r="K22" s="494">
        <v>0.56999999999999995</v>
      </c>
      <c r="L22" s="495">
        <v>0.35714285714285698</v>
      </c>
    </row>
    <row r="23" spans="1:13" ht="4.9000000000000004" customHeight="1" x14ac:dyDescent="0.2">
      <c r="A23" s="36"/>
      <c r="B23" s="223"/>
      <c r="C23" s="223"/>
      <c r="D23" s="50"/>
      <c r="E23" s="473"/>
      <c r="F23" s="38"/>
      <c r="G23" s="290"/>
      <c r="H23" s="302"/>
      <c r="I23" s="483"/>
      <c r="J23" s="484"/>
      <c r="K23" s="496"/>
      <c r="L23" s="497"/>
    </row>
    <row r="24" spans="1:13" ht="14.85" customHeight="1" x14ac:dyDescent="0.2">
      <c r="A24" s="23" t="s">
        <v>65</v>
      </c>
      <c r="B24" s="224">
        <v>3511.17</v>
      </c>
      <c r="C24" s="225">
        <v>3571.28</v>
      </c>
      <c r="D24" s="77">
        <v>3633.09</v>
      </c>
      <c r="E24" s="474">
        <v>3657.81</v>
      </c>
      <c r="F24" s="285">
        <v>4417.78</v>
      </c>
      <c r="G24" s="291">
        <v>4580.54</v>
      </c>
      <c r="H24" s="303">
        <v>4236.92</v>
      </c>
      <c r="I24" s="485">
        <v>4422.75</v>
      </c>
      <c r="J24" s="534">
        <v>0.46996635773017748</v>
      </c>
      <c r="K24" s="498">
        <v>4635.87</v>
      </c>
      <c r="L24" s="495">
        <v>4.818721383754454E-2</v>
      </c>
    </row>
    <row r="25" spans="1:13" ht="16.899999999999999" customHeight="1" x14ac:dyDescent="0.2">
      <c r="A25" s="119" t="s">
        <v>67</v>
      </c>
      <c r="B25" s="226">
        <v>7744.6799999999994</v>
      </c>
      <c r="C25" s="226">
        <v>7830.739999999998</v>
      </c>
      <c r="D25" s="78">
        <v>7968.3799999999992</v>
      </c>
      <c r="E25" s="475">
        <v>8082.24</v>
      </c>
      <c r="F25" s="286">
        <v>9117.4699999999993</v>
      </c>
      <c r="G25" s="292">
        <v>9367.18</v>
      </c>
      <c r="H25" s="304">
        <v>9237.3499999999985</v>
      </c>
      <c r="I25" s="475">
        <v>9410.7800000000007</v>
      </c>
      <c r="J25" s="533">
        <v>1</v>
      </c>
      <c r="K25" s="499">
        <v>9892.44</v>
      </c>
      <c r="L25" s="491">
        <v>5.1181729888489569E-2</v>
      </c>
    </row>
    <row r="26" spans="1:13" x14ac:dyDescent="0.2">
      <c r="A26" s="3" t="s">
        <v>137</v>
      </c>
      <c r="B26" s="211">
        <v>1.7795219764761949E-2</v>
      </c>
      <c r="C26" s="211">
        <v>1.7365348737690332E-2</v>
      </c>
      <c r="D26" s="55">
        <v>1.7006462568094703E-2</v>
      </c>
      <c r="E26" s="476">
        <v>1.688955706795774E-2</v>
      </c>
      <c r="F26" s="273">
        <v>1.8275890185020096E-2</v>
      </c>
      <c r="G26" s="293">
        <v>1.8588705068015902E-2</v>
      </c>
      <c r="H26" s="305">
        <v>1.6390807881239748E-2</v>
      </c>
      <c r="I26" s="476">
        <v>1.6931262158869937E-2</v>
      </c>
      <c r="J26" s="486"/>
      <c r="K26" s="500">
        <v>1.6996409963013596E-2</v>
      </c>
      <c r="L26" s="497"/>
    </row>
    <row r="27" spans="1:13" ht="6.75" customHeight="1" x14ac:dyDescent="0.2">
      <c r="D27" s="38"/>
      <c r="E27" s="502"/>
      <c r="F27" s="38"/>
      <c r="G27" s="294"/>
      <c r="H27" s="302"/>
      <c r="I27" s="487"/>
      <c r="J27" s="486"/>
      <c r="K27" s="497"/>
      <c r="L27" s="497"/>
    </row>
    <row r="28" spans="1:13" x14ac:dyDescent="0.2">
      <c r="A28" s="3" t="s">
        <v>138</v>
      </c>
      <c r="D28" s="38"/>
      <c r="E28" s="502"/>
      <c r="F28" s="273">
        <v>1.6862370991137306E-2</v>
      </c>
      <c r="G28" s="273">
        <v>1.681361156837629E-2</v>
      </c>
      <c r="H28" s="308">
        <v>1.596950626885757E-2</v>
      </c>
      <c r="I28" s="476">
        <v>1.6308776731598508E-2</v>
      </c>
      <c r="J28" s="486"/>
      <c r="K28" s="501"/>
      <c r="L28" s="497"/>
    </row>
    <row r="29" spans="1:13" ht="15" x14ac:dyDescent="0.2">
      <c r="G29" s="25"/>
      <c r="I29" s="32"/>
    </row>
    <row r="30" spans="1:13" ht="12.75" x14ac:dyDescent="0.2">
      <c r="A30" s="98" t="s">
        <v>123</v>
      </c>
      <c r="F30" s="24"/>
    </row>
    <row r="31" spans="1:13" ht="22.9" customHeight="1" x14ac:dyDescent="0.2">
      <c r="A31" s="713" t="s">
        <v>133</v>
      </c>
      <c r="B31" s="713"/>
      <c r="C31" s="713"/>
      <c r="D31" s="713"/>
      <c r="E31" s="713"/>
      <c r="F31" s="713"/>
    </row>
    <row r="32" spans="1:13" ht="12.75" x14ac:dyDescent="0.2">
      <c r="A32" s="98"/>
      <c r="F32" s="24"/>
    </row>
    <row r="33" spans="1:12" x14ac:dyDescent="0.2">
      <c r="A33" s="3" t="s">
        <v>855</v>
      </c>
      <c r="B33" s="16"/>
      <c r="C33" s="16"/>
      <c r="D33" s="16"/>
      <c r="E33" s="146"/>
      <c r="F33" s="16"/>
      <c r="G33" s="16"/>
    </row>
    <row r="34" spans="1:12" hidden="1" x14ac:dyDescent="0.2">
      <c r="A34" s="4"/>
      <c r="B34" s="115"/>
      <c r="C34" s="115"/>
      <c r="D34" s="688">
        <v>2019</v>
      </c>
      <c r="E34" s="691">
        <v>2020</v>
      </c>
      <c r="F34" s="176">
        <v>2020</v>
      </c>
      <c r="G34" s="176">
        <v>2021</v>
      </c>
      <c r="H34" s="295">
        <v>2022</v>
      </c>
      <c r="I34" s="714">
        <v>2023</v>
      </c>
      <c r="J34" s="715"/>
      <c r="K34" s="718">
        <v>2024</v>
      </c>
      <c r="L34" s="719"/>
    </row>
    <row r="35" spans="1:12" ht="33.75" hidden="1" x14ac:dyDescent="0.2">
      <c r="A35" s="110"/>
      <c r="B35" s="147"/>
      <c r="C35" s="147"/>
      <c r="D35" s="682" t="s">
        <v>59</v>
      </c>
      <c r="E35" s="692" t="s">
        <v>52</v>
      </c>
      <c r="F35" s="684" t="s">
        <v>126</v>
      </c>
      <c r="G35" s="684" t="s">
        <v>126</v>
      </c>
      <c r="H35" s="685" t="s">
        <v>126</v>
      </c>
      <c r="I35" s="716" t="s">
        <v>52</v>
      </c>
      <c r="J35" s="717"/>
      <c r="K35" s="720" t="s">
        <v>782</v>
      </c>
      <c r="L35" s="721"/>
    </row>
    <row r="36" spans="1:12" ht="12.75" hidden="1" x14ac:dyDescent="0.2">
      <c r="A36" s="697" t="s">
        <v>858</v>
      </c>
      <c r="B36" s="115"/>
      <c r="C36" s="115"/>
      <c r="D36" s="115"/>
      <c r="E36" s="693">
        <f>E6/D6-1</f>
        <v>1.6926274931821306E-2</v>
      </c>
      <c r="F36" s="693">
        <f>F6/D6-1</f>
        <v>8.0752197127523129E-2</v>
      </c>
      <c r="G36" s="693">
        <f>G6/F6-1</f>
        <v>1.8425375103190422E-2</v>
      </c>
      <c r="H36" s="693">
        <f>H6/G6-1</f>
        <v>4.4663897849013035E-2</v>
      </c>
      <c r="I36" s="694">
        <f>I6/H6-1</f>
        <v>-2.4797867383402616E-3</v>
      </c>
      <c r="K36" s="694">
        <f>K6/I6-1</f>
        <v>5.3836885503896204E-2</v>
      </c>
    </row>
    <row r="37" spans="1:12" ht="12.75" hidden="1" x14ac:dyDescent="0.2">
      <c r="A37" s="697" t="s">
        <v>859</v>
      </c>
      <c r="B37" s="115"/>
      <c r="C37" s="115"/>
      <c r="D37" s="115"/>
      <c r="E37" s="148"/>
      <c r="F37" s="699">
        <f>F36-F43</f>
        <v>7.5752197127523124E-2</v>
      </c>
      <c r="G37" s="699">
        <f>G36-G43</f>
        <v>2.4253751031904219E-3</v>
      </c>
      <c r="H37" s="699">
        <f>H36-H43</f>
        <v>-7.3361021509869631E-3</v>
      </c>
      <c r="I37" s="699">
        <f>I36-I43</f>
        <v>-5.9479786738340264E-2</v>
      </c>
      <c r="J37" s="1"/>
      <c r="K37" s="699">
        <f>K36-K43</f>
        <v>2.9836885503896203E-2</v>
      </c>
    </row>
    <row r="38" spans="1:12" hidden="1" x14ac:dyDescent="0.2">
      <c r="A38" s="4"/>
      <c r="B38" s="115"/>
      <c r="C38" s="115"/>
      <c r="D38" s="74">
        <v>2019</v>
      </c>
      <c r="E38" s="415">
        <v>2020</v>
      </c>
      <c r="F38" s="690">
        <v>2020</v>
      </c>
      <c r="G38" s="689">
        <v>2021</v>
      </c>
      <c r="H38" s="689">
        <v>2022</v>
      </c>
      <c r="I38" s="705">
        <v>2023</v>
      </c>
      <c r="J38" s="706"/>
      <c r="K38" s="461" t="s">
        <v>768</v>
      </c>
      <c r="L38" s="505" t="s">
        <v>768</v>
      </c>
    </row>
    <row r="39" spans="1:12" ht="33.75" hidden="1" x14ac:dyDescent="0.2">
      <c r="A39" s="4"/>
      <c r="B39" s="115"/>
      <c r="C39" s="115"/>
      <c r="D39" s="30" t="s">
        <v>59</v>
      </c>
      <c r="E39" s="450" t="s">
        <v>64</v>
      </c>
      <c r="F39" s="139" t="s">
        <v>59</v>
      </c>
      <c r="G39" s="344" t="s">
        <v>59</v>
      </c>
      <c r="H39" s="344" t="s">
        <v>59</v>
      </c>
      <c r="I39" s="344" t="s">
        <v>59</v>
      </c>
      <c r="J39" s="377"/>
      <c r="K39" s="139" t="s">
        <v>744</v>
      </c>
      <c r="L39" s="642" t="s">
        <v>784</v>
      </c>
    </row>
    <row r="40" spans="1:12" hidden="1" x14ac:dyDescent="0.2">
      <c r="A40" s="697" t="s">
        <v>842</v>
      </c>
      <c r="C40" s="695"/>
      <c r="D40" s="695">
        <v>1.2999999999999999E-2</v>
      </c>
      <c r="E40" s="695"/>
      <c r="F40" s="695">
        <v>0.18388747917410186</v>
      </c>
      <c r="G40" s="695">
        <v>3.0367502575325389E-2</v>
      </c>
      <c r="H40" s="696">
        <v>3.8264617828774661E-2</v>
      </c>
      <c r="I40" s="696">
        <v>2.5734224010728779E-2</v>
      </c>
      <c r="K40" s="696">
        <v>-1.665220763944375E-2</v>
      </c>
      <c r="L40" s="696"/>
    </row>
    <row r="41" spans="1:12" hidden="1" x14ac:dyDescent="0.2">
      <c r="A41" s="697" t="s">
        <v>843</v>
      </c>
      <c r="C41" s="695"/>
      <c r="D41" s="695">
        <v>2E-3</v>
      </c>
      <c r="E41" s="695"/>
      <c r="F41" s="700">
        <v>0.17888747917410186</v>
      </c>
      <c r="G41" s="700">
        <v>1.4367502575325389E-2</v>
      </c>
      <c r="H41" s="701">
        <v>-1.3735382171225337E-2</v>
      </c>
      <c r="I41" s="701">
        <v>-3.1265775989271223E-2</v>
      </c>
      <c r="J41" s="1"/>
      <c r="K41" s="701">
        <v>-4.0652207639443751E-2</v>
      </c>
      <c r="L41" s="696"/>
    </row>
    <row r="42" spans="1:12" x14ac:dyDescent="0.2">
      <c r="A42" s="4"/>
      <c r="B42" s="115"/>
      <c r="C42" s="115"/>
      <c r="D42" s="115"/>
      <c r="E42" s="146"/>
      <c r="F42" s="115"/>
      <c r="G42" s="115"/>
    </row>
    <row r="43" spans="1:12" hidden="1" x14ac:dyDescent="0.2">
      <c r="A43" s="152" t="s">
        <v>149</v>
      </c>
      <c r="B43" s="698"/>
      <c r="C43" s="698"/>
      <c r="D43" s="117">
        <v>1.0999999999999999E-2</v>
      </c>
      <c r="E43" s="433">
        <v>5.0000000000000001E-3</v>
      </c>
      <c r="F43" s="143">
        <v>5.0000000000000001E-3</v>
      </c>
      <c r="G43" s="117">
        <v>1.6E-2</v>
      </c>
      <c r="H43" s="357">
        <v>5.1999999999999998E-2</v>
      </c>
      <c r="I43" s="391">
        <v>5.7000000000000002E-2</v>
      </c>
      <c r="J43" s="364"/>
      <c r="K43" s="413">
        <v>2.4E-2</v>
      </c>
    </row>
    <row r="44" spans="1:12" x14ac:dyDescent="0.2">
      <c r="A44" s="4"/>
      <c r="B44" s="115"/>
      <c r="C44" s="115"/>
      <c r="D44" s="115"/>
      <c r="E44" s="149"/>
      <c r="F44" s="115"/>
      <c r="G44" s="115"/>
    </row>
    <row r="45" spans="1:12" x14ac:dyDescent="0.2">
      <c r="A45" s="4"/>
      <c r="B45" s="115"/>
      <c r="C45" s="115"/>
      <c r="D45" s="115"/>
      <c r="E45" s="149"/>
      <c r="F45" s="115"/>
      <c r="G45" s="115"/>
    </row>
    <row r="46" spans="1:12" x14ac:dyDescent="0.2">
      <c r="A46" s="4"/>
      <c r="B46" s="115"/>
      <c r="C46" s="115"/>
      <c r="D46" s="115"/>
      <c r="E46" s="148"/>
      <c r="F46" s="147"/>
      <c r="G46" s="147"/>
    </row>
    <row r="47" spans="1:12" x14ac:dyDescent="0.2">
      <c r="A47" s="110"/>
      <c r="B47" s="147"/>
      <c r="C47" s="147"/>
      <c r="D47" s="147"/>
      <c r="E47" s="148"/>
      <c r="F47" s="147"/>
      <c r="G47" s="147"/>
    </row>
    <row r="48" spans="1:12" x14ac:dyDescent="0.2">
      <c r="A48" s="4"/>
      <c r="B48" s="115"/>
      <c r="C48" s="115"/>
      <c r="D48" s="115"/>
      <c r="E48" s="146"/>
      <c r="F48" s="115"/>
      <c r="G48" s="115"/>
    </row>
    <row r="49" spans="1:7" x14ac:dyDescent="0.2">
      <c r="A49" s="4"/>
      <c r="B49" s="115"/>
      <c r="C49" s="115"/>
      <c r="D49" s="115"/>
      <c r="E49" s="146"/>
      <c r="F49" s="115"/>
      <c r="G49" s="115"/>
    </row>
    <row r="50" spans="1:7" x14ac:dyDescent="0.2">
      <c r="A50" s="4"/>
      <c r="B50" s="115"/>
      <c r="C50" s="115"/>
      <c r="D50" s="115"/>
      <c r="E50" s="146"/>
      <c r="F50" s="115"/>
      <c r="G50" s="115"/>
    </row>
    <row r="51" spans="1:7" x14ac:dyDescent="0.2">
      <c r="A51" s="4"/>
      <c r="B51" s="115"/>
      <c r="C51" s="115"/>
      <c r="D51" s="115"/>
      <c r="E51" s="148"/>
      <c r="F51" s="147"/>
      <c r="G51" s="147"/>
    </row>
    <row r="52" spans="1:7" x14ac:dyDescent="0.2">
      <c r="A52" s="4"/>
      <c r="B52" s="115"/>
      <c r="C52" s="115"/>
      <c r="D52" s="115"/>
      <c r="E52" s="148"/>
      <c r="F52" s="147"/>
      <c r="G52" s="147"/>
    </row>
    <row r="53" spans="1:7" x14ac:dyDescent="0.2">
      <c r="A53" s="4"/>
      <c r="B53" s="115"/>
      <c r="C53" s="115"/>
      <c r="D53" s="115"/>
      <c r="E53" s="148"/>
      <c r="F53" s="147"/>
      <c r="G53" s="147"/>
    </row>
    <row r="54" spans="1:7" x14ac:dyDescent="0.2">
      <c r="A54" s="4"/>
      <c r="B54" s="115"/>
      <c r="C54" s="115"/>
      <c r="D54" s="115"/>
      <c r="E54" s="146"/>
      <c r="F54" s="115"/>
      <c r="G54" s="115"/>
    </row>
    <row r="55" spans="1:7" x14ac:dyDescent="0.2">
      <c r="A55" s="110"/>
      <c r="B55" s="147"/>
      <c r="C55" s="147"/>
      <c r="D55" s="147"/>
      <c r="E55" s="148"/>
      <c r="F55" s="147"/>
      <c r="G55" s="147"/>
    </row>
    <row r="56" spans="1:7" x14ac:dyDescent="0.2">
      <c r="A56" s="4"/>
      <c r="B56" s="115"/>
      <c r="C56" s="115"/>
      <c r="D56" s="115"/>
      <c r="E56" s="148"/>
      <c r="F56" s="147"/>
      <c r="G56" s="147"/>
    </row>
    <row r="57" spans="1:7" x14ac:dyDescent="0.2">
      <c r="A57" s="4"/>
      <c r="B57" s="115"/>
      <c r="C57" s="115"/>
      <c r="D57" s="115"/>
      <c r="E57" s="4"/>
      <c r="F57" s="115"/>
      <c r="G57" s="115"/>
    </row>
    <row r="58" spans="1:7" x14ac:dyDescent="0.2">
      <c r="A58" s="110"/>
      <c r="B58" s="147"/>
      <c r="C58" s="147"/>
      <c r="D58" s="147"/>
      <c r="E58" s="4"/>
      <c r="F58" s="4"/>
      <c r="G58" s="4"/>
    </row>
    <row r="59" spans="1:7" x14ac:dyDescent="0.2">
      <c r="A59" s="4"/>
      <c r="B59" s="115"/>
      <c r="C59" s="115"/>
      <c r="D59" s="115"/>
      <c r="E59" s="4"/>
      <c r="F59" s="4"/>
      <c r="G59" s="4"/>
    </row>
    <row r="60" spans="1:7" x14ac:dyDescent="0.2">
      <c r="A60" s="4"/>
      <c r="B60" s="115"/>
      <c r="C60" s="115"/>
      <c r="D60" s="115"/>
      <c r="E60" s="4"/>
      <c r="F60" s="4"/>
      <c r="G60" s="4"/>
    </row>
    <row r="61" spans="1:7" x14ac:dyDescent="0.2">
      <c r="A61" s="4"/>
      <c r="B61" s="115"/>
      <c r="C61" s="115"/>
      <c r="D61" s="115"/>
      <c r="E61" s="4"/>
      <c r="F61" s="4"/>
      <c r="G61" s="4"/>
    </row>
    <row r="62" spans="1:7" x14ac:dyDescent="0.2">
      <c r="A62" s="110"/>
      <c r="B62" s="147"/>
      <c r="C62" s="147"/>
      <c r="D62" s="147"/>
      <c r="E62" s="4"/>
      <c r="F62" s="4"/>
      <c r="G62" s="4"/>
    </row>
    <row r="63" spans="1:7" x14ac:dyDescent="0.2">
      <c r="A63" s="4"/>
      <c r="B63" s="115"/>
      <c r="C63" s="115"/>
      <c r="D63" s="115"/>
      <c r="E63" s="4"/>
      <c r="F63" s="4"/>
      <c r="G63" s="4"/>
    </row>
    <row r="64" spans="1:7" x14ac:dyDescent="0.2">
      <c r="A64" s="110"/>
      <c r="B64" s="147"/>
      <c r="C64" s="147"/>
      <c r="D64" s="147"/>
      <c r="E64" s="4"/>
      <c r="F64" s="4"/>
      <c r="G64" s="4"/>
    </row>
    <row r="65" spans="1:7" x14ac:dyDescent="0.2">
      <c r="A65" s="4"/>
      <c r="B65" s="115"/>
      <c r="C65" s="115"/>
      <c r="D65" s="115"/>
      <c r="E65" s="4"/>
      <c r="F65" s="4"/>
      <c r="G65" s="4"/>
    </row>
    <row r="66" spans="1:7" x14ac:dyDescent="0.2">
      <c r="A66" s="4"/>
      <c r="B66" s="115"/>
      <c r="C66" s="115"/>
      <c r="D66" s="115"/>
      <c r="E66" s="4"/>
      <c r="F66" s="4"/>
      <c r="G66" s="4"/>
    </row>
    <row r="67" spans="1:7" x14ac:dyDescent="0.2">
      <c r="A67" s="4"/>
      <c r="B67" s="115"/>
      <c r="C67" s="115"/>
      <c r="D67" s="115"/>
      <c r="E67" s="4"/>
      <c r="F67" s="4"/>
      <c r="G67" s="4"/>
    </row>
    <row r="68" spans="1:7" x14ac:dyDescent="0.2">
      <c r="A68" s="110"/>
      <c r="B68" s="147"/>
      <c r="C68" s="147"/>
      <c r="D68" s="147"/>
      <c r="E68" s="4"/>
      <c r="F68" s="4"/>
      <c r="G68" s="4"/>
    </row>
    <row r="69" spans="1:7" x14ac:dyDescent="0.2">
      <c r="A69" s="4"/>
      <c r="B69" s="115"/>
      <c r="C69" s="115"/>
      <c r="D69" s="115"/>
      <c r="E69" s="4"/>
      <c r="F69" s="4"/>
      <c r="G69" s="4"/>
    </row>
    <row r="70" spans="1:7" x14ac:dyDescent="0.2">
      <c r="A70" s="110"/>
      <c r="B70" s="147"/>
      <c r="C70" s="147"/>
      <c r="D70" s="147"/>
      <c r="E70" s="4"/>
      <c r="F70" s="4"/>
      <c r="G70" s="4"/>
    </row>
    <row r="71" spans="1:7" x14ac:dyDescent="0.2">
      <c r="A71" s="4"/>
      <c r="B71" s="115"/>
      <c r="C71" s="115"/>
      <c r="D71" s="115"/>
      <c r="E71" s="4"/>
      <c r="F71" s="4"/>
      <c r="G71" s="4"/>
    </row>
    <row r="72" spans="1:7" x14ac:dyDescent="0.2">
      <c r="A72" s="4"/>
      <c r="B72" s="115"/>
      <c r="C72" s="115"/>
      <c r="D72" s="115"/>
      <c r="E72" s="4"/>
      <c r="F72" s="4"/>
      <c r="G72" s="4"/>
    </row>
    <row r="73" spans="1:7" x14ac:dyDescent="0.2">
      <c r="A73" s="110"/>
      <c r="B73" s="147"/>
      <c r="C73" s="147"/>
      <c r="D73" s="147"/>
      <c r="E73" s="4"/>
      <c r="F73" s="4"/>
      <c r="G73" s="4"/>
    </row>
    <row r="74" spans="1:7" x14ac:dyDescent="0.2">
      <c r="A74" s="4"/>
      <c r="B74" s="115"/>
      <c r="C74" s="115"/>
      <c r="D74" s="115"/>
      <c r="E74" s="4"/>
      <c r="F74" s="4"/>
      <c r="G74" s="4"/>
    </row>
    <row r="75" spans="1:7" x14ac:dyDescent="0.2">
      <c r="A75" s="4"/>
      <c r="B75" s="115"/>
      <c r="C75" s="115"/>
      <c r="D75" s="115"/>
      <c r="E75" s="4"/>
      <c r="F75" s="4"/>
      <c r="G75" s="4"/>
    </row>
    <row r="76" spans="1:7" x14ac:dyDescent="0.2">
      <c r="A76" s="4"/>
      <c r="B76" s="115"/>
      <c r="C76" s="115"/>
      <c r="D76" s="115"/>
      <c r="E76" s="4"/>
      <c r="F76" s="4"/>
      <c r="G76" s="4"/>
    </row>
  </sheetData>
  <customSheetViews>
    <customSheetView guid="{254CA843-A8D1-434E-AB9C-F327B1D1E748}" fitToPage="1">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A3" sqref="A3"/>
      <pageMargins left="0.74791666666666701" right="0.74791666666666701" top="0.98402777777777795" bottom="0.98402777777777795" header="0.51180555555555496" footer="0.51180555555555496"/>
      <pageSetup paperSize="9" firstPageNumber="0" orientation="portrait" verticalDpi="0"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fitToPage="1">
      <selection activeCell="E15" sqref="E15"/>
      <pageMargins left="0.74791666666666701" right="0.74791666666666701" top="0.98402777777777795" bottom="0.98402777777777795" header="0.51180555555555496" footer="0.51180555555555496"/>
      <pageSetup paperSize="9" firstPageNumber="0" orientation="portrait" verticalDpi="0" r:id="rId4"/>
    </customSheetView>
    <customSheetView guid="{D7C60D54-F168-4802-9C20-D9E241B3AC75}" fitToPage="1">
      <selection activeCell="A38" sqref="A38"/>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fitToPage="1">
      <selection activeCell="A38" sqref="A38"/>
      <pageMargins left="0.74791666666666701" right="0.74791666666666701" top="0.98402777777777795" bottom="0.98402777777777795" header="0.51180555555555496" footer="0.51180555555555496"/>
      <pageSetup paperSize="9" firstPageNumber="0" orientation="portrait" r:id="rId6"/>
    </customSheetView>
  </customSheetViews>
  <mergeCells count="10">
    <mergeCell ref="I34:J34"/>
    <mergeCell ref="K34:L34"/>
    <mergeCell ref="I35:J35"/>
    <mergeCell ref="K35:L35"/>
    <mergeCell ref="I38:J38"/>
    <mergeCell ref="A31:F31"/>
    <mergeCell ref="I4:J4"/>
    <mergeCell ref="I5:J5"/>
    <mergeCell ref="K4:L4"/>
    <mergeCell ref="K5:L5"/>
  </mergeCells>
  <pageMargins left="0.74791666666666701" right="0.74791666666666701" top="0.98402777777777795" bottom="0.98402777777777795" header="0.51180555555555496" footer="0.51180555555555496"/>
  <pageSetup paperSize="9" scale="50" firstPageNumber="0" orientation="portrait" r:id="rId7"/>
  <headerFooter>
    <oddFooter>&amp;C&amp;1#&amp;"Calibri"&amp;12&amp;K008000C1 Données Internes</oddFooter>
  </headerFooter>
  <legacy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5"/>
  <sheetViews>
    <sheetView topLeftCell="A10" workbookViewId="0">
      <selection activeCell="A78" sqref="A78"/>
    </sheetView>
  </sheetViews>
  <sheetFormatPr baseColWidth="10" defaultRowHeight="12.75" x14ac:dyDescent="0.2"/>
  <cols>
    <col min="1" max="1" width="167.42578125" bestFit="1" customWidth="1"/>
  </cols>
  <sheetData>
    <row r="1" spans="1:3" ht="51" x14ac:dyDescent="0.2">
      <c r="A1" s="205" t="s">
        <v>547</v>
      </c>
    </row>
    <row r="3" spans="1:3" x14ac:dyDescent="0.2">
      <c r="A3" s="199" t="s">
        <v>151</v>
      </c>
      <c r="C3" s="199" t="s">
        <v>151</v>
      </c>
    </row>
    <row r="4" spans="1:3" x14ac:dyDescent="0.2">
      <c r="A4" s="199" t="s">
        <v>153</v>
      </c>
      <c r="C4" t="s">
        <v>393</v>
      </c>
    </row>
    <row r="5" spans="1:3" x14ac:dyDescent="0.2">
      <c r="A5" s="199" t="s">
        <v>155</v>
      </c>
      <c r="C5" t="s">
        <v>394</v>
      </c>
    </row>
    <row r="6" spans="1:3" x14ac:dyDescent="0.2">
      <c r="A6" s="199" t="s">
        <v>158</v>
      </c>
      <c r="C6" t="s">
        <v>395</v>
      </c>
    </row>
    <row r="7" spans="1:3" x14ac:dyDescent="0.2">
      <c r="A7" s="199" t="s">
        <v>163</v>
      </c>
      <c r="C7" s="200" t="s">
        <v>152</v>
      </c>
    </row>
    <row r="8" spans="1:3" x14ac:dyDescent="0.2">
      <c r="A8" s="199" t="s">
        <v>166</v>
      </c>
    </row>
    <row r="9" spans="1:3" x14ac:dyDescent="0.2">
      <c r="A9" s="199" t="s">
        <v>171</v>
      </c>
      <c r="C9" s="199" t="s">
        <v>153</v>
      </c>
    </row>
    <row r="10" spans="1:3" x14ac:dyDescent="0.2">
      <c r="A10" s="199" t="s">
        <v>174</v>
      </c>
      <c r="C10" s="200" t="s">
        <v>154</v>
      </c>
    </row>
    <row r="11" spans="1:3" x14ac:dyDescent="0.2">
      <c r="A11" s="206" t="s">
        <v>178</v>
      </c>
    </row>
    <row r="12" spans="1:3" x14ac:dyDescent="0.2">
      <c r="A12" s="199" t="s">
        <v>181</v>
      </c>
      <c r="C12" s="199" t="s">
        <v>155</v>
      </c>
    </row>
    <row r="13" spans="1:3" x14ac:dyDescent="0.2">
      <c r="A13" s="199" t="s">
        <v>185</v>
      </c>
      <c r="C13" t="s">
        <v>396</v>
      </c>
    </row>
    <row r="14" spans="1:3" x14ac:dyDescent="0.2">
      <c r="A14" s="199" t="s">
        <v>188</v>
      </c>
      <c r="C14" t="s">
        <v>156</v>
      </c>
    </row>
    <row r="15" spans="1:3" x14ac:dyDescent="0.2">
      <c r="A15" s="199" t="s">
        <v>191</v>
      </c>
      <c r="C15" t="s">
        <v>397</v>
      </c>
    </row>
    <row r="16" spans="1:3" x14ac:dyDescent="0.2">
      <c r="A16" s="199" t="s">
        <v>193</v>
      </c>
      <c r="C16" s="200" t="s">
        <v>157</v>
      </c>
    </row>
    <row r="17" spans="1:3" x14ac:dyDescent="0.2">
      <c r="A17" s="207" t="s">
        <v>197</v>
      </c>
    </row>
    <row r="18" spans="1:3" x14ac:dyDescent="0.2">
      <c r="A18" s="206" t="s">
        <v>201</v>
      </c>
      <c r="C18" s="199" t="s">
        <v>158</v>
      </c>
    </row>
    <row r="19" spans="1:3" x14ac:dyDescent="0.2">
      <c r="A19" s="199" t="s">
        <v>204</v>
      </c>
      <c r="C19" t="s">
        <v>159</v>
      </c>
    </row>
    <row r="20" spans="1:3" x14ac:dyDescent="0.2">
      <c r="A20" s="199" t="s">
        <v>207</v>
      </c>
      <c r="C20" t="s">
        <v>160</v>
      </c>
    </row>
    <row r="21" spans="1:3" x14ac:dyDescent="0.2">
      <c r="A21" s="199" t="s">
        <v>211</v>
      </c>
      <c r="C21" t="s">
        <v>161</v>
      </c>
    </row>
    <row r="22" spans="1:3" x14ac:dyDescent="0.2">
      <c r="A22" s="199" t="s">
        <v>214</v>
      </c>
      <c r="C22" t="s">
        <v>398</v>
      </c>
    </row>
    <row r="23" spans="1:3" x14ac:dyDescent="0.2">
      <c r="A23" s="199" t="s">
        <v>218</v>
      </c>
      <c r="C23" s="200" t="s">
        <v>162</v>
      </c>
    </row>
    <row r="24" spans="1:3" x14ac:dyDescent="0.2">
      <c r="A24" s="206" t="s">
        <v>221</v>
      </c>
    </row>
    <row r="25" spans="1:3" x14ac:dyDescent="0.2">
      <c r="A25" s="199" t="s">
        <v>230</v>
      </c>
      <c r="C25" s="199" t="s">
        <v>163</v>
      </c>
    </row>
    <row r="26" spans="1:3" x14ac:dyDescent="0.2">
      <c r="A26" s="199" t="s">
        <v>233</v>
      </c>
      <c r="C26" t="s">
        <v>164</v>
      </c>
    </row>
    <row r="27" spans="1:3" x14ac:dyDescent="0.2">
      <c r="A27" s="199" t="s">
        <v>237</v>
      </c>
      <c r="C27" t="s">
        <v>399</v>
      </c>
    </row>
    <row r="28" spans="1:3" x14ac:dyDescent="0.2">
      <c r="A28" s="199" t="s">
        <v>75</v>
      </c>
      <c r="C28" t="s">
        <v>400</v>
      </c>
    </row>
    <row r="29" spans="1:3" x14ac:dyDescent="0.2">
      <c r="A29" s="199" t="s">
        <v>242</v>
      </c>
      <c r="C29" s="200" t="s">
        <v>165</v>
      </c>
    </row>
    <row r="30" spans="1:3" x14ac:dyDescent="0.2">
      <c r="A30" s="199" t="s">
        <v>246</v>
      </c>
    </row>
    <row r="31" spans="1:3" x14ac:dyDescent="0.2">
      <c r="A31" s="199" t="s">
        <v>252</v>
      </c>
      <c r="C31" s="199" t="s">
        <v>166</v>
      </c>
    </row>
    <row r="32" spans="1:3" x14ac:dyDescent="0.2">
      <c r="A32" s="199" t="s">
        <v>256</v>
      </c>
      <c r="C32" t="s">
        <v>167</v>
      </c>
    </row>
    <row r="33" spans="1:3" x14ac:dyDescent="0.2">
      <c r="A33" s="206" t="s">
        <v>259</v>
      </c>
      <c r="C33" t="s">
        <v>168</v>
      </c>
    </row>
    <row r="34" spans="1:3" x14ac:dyDescent="0.2">
      <c r="A34" s="199" t="s">
        <v>262</v>
      </c>
      <c r="C34" t="s">
        <v>169</v>
      </c>
    </row>
    <row r="35" spans="1:3" x14ac:dyDescent="0.2">
      <c r="C35" t="s">
        <v>401</v>
      </c>
    </row>
    <row r="36" spans="1:3" ht="23.25" x14ac:dyDescent="0.2">
      <c r="A36" s="204" t="s">
        <v>548</v>
      </c>
      <c r="C36" s="200" t="s">
        <v>170</v>
      </c>
    </row>
    <row r="38" spans="1:3" x14ac:dyDescent="0.2">
      <c r="A38" s="199" t="s">
        <v>265</v>
      </c>
      <c r="C38" s="199" t="s">
        <v>171</v>
      </c>
    </row>
    <row r="39" spans="1:3" x14ac:dyDescent="0.2">
      <c r="A39" s="199" t="s">
        <v>268</v>
      </c>
      <c r="C39" t="s">
        <v>172</v>
      </c>
    </row>
    <row r="40" spans="1:3" x14ac:dyDescent="0.2">
      <c r="A40" s="199" t="s">
        <v>270</v>
      </c>
      <c r="C40" t="s">
        <v>402</v>
      </c>
    </row>
    <row r="41" spans="1:3" x14ac:dyDescent="0.2">
      <c r="A41" s="199" t="s">
        <v>272</v>
      </c>
      <c r="C41" t="s">
        <v>403</v>
      </c>
    </row>
    <row r="42" spans="1:3" x14ac:dyDescent="0.2">
      <c r="A42" s="199" t="s">
        <v>275</v>
      </c>
      <c r="C42" s="200" t="s">
        <v>173</v>
      </c>
    </row>
    <row r="43" spans="1:3" x14ac:dyDescent="0.2">
      <c r="A43" s="199" t="s">
        <v>277</v>
      </c>
    </row>
    <row r="44" spans="1:3" x14ac:dyDescent="0.2">
      <c r="A44" s="199" t="s">
        <v>281</v>
      </c>
      <c r="C44" s="199" t="s">
        <v>174</v>
      </c>
    </row>
    <row r="45" spans="1:3" x14ac:dyDescent="0.2">
      <c r="A45" s="199" t="s">
        <v>283</v>
      </c>
      <c r="C45" t="s">
        <v>175</v>
      </c>
    </row>
    <row r="46" spans="1:3" x14ac:dyDescent="0.2">
      <c r="A46" s="199" t="s">
        <v>285</v>
      </c>
      <c r="C46" t="s">
        <v>176</v>
      </c>
    </row>
    <row r="47" spans="1:3" x14ac:dyDescent="0.2">
      <c r="A47" s="199" t="s">
        <v>287</v>
      </c>
      <c r="C47" t="s">
        <v>404</v>
      </c>
    </row>
    <row r="48" spans="1:3" x14ac:dyDescent="0.2">
      <c r="A48" s="199" t="s">
        <v>290</v>
      </c>
      <c r="C48" t="s">
        <v>405</v>
      </c>
    </row>
    <row r="49" spans="1:3" x14ac:dyDescent="0.2">
      <c r="A49" s="199" t="s">
        <v>292</v>
      </c>
      <c r="C49" s="200" t="s">
        <v>177</v>
      </c>
    </row>
    <row r="50" spans="1:3" x14ac:dyDescent="0.2">
      <c r="A50" s="199" t="s">
        <v>294</v>
      </c>
    </row>
    <row r="51" spans="1:3" x14ac:dyDescent="0.2">
      <c r="A51" s="199" t="s">
        <v>297</v>
      </c>
      <c r="C51" s="199" t="s">
        <v>178</v>
      </c>
    </row>
    <row r="52" spans="1:3" x14ac:dyDescent="0.2">
      <c r="A52" s="199" t="s">
        <v>299</v>
      </c>
      <c r="C52" t="s">
        <v>179</v>
      </c>
    </row>
    <row r="53" spans="1:3" x14ac:dyDescent="0.2">
      <c r="A53" s="199" t="s">
        <v>302</v>
      </c>
      <c r="C53" t="s">
        <v>406</v>
      </c>
    </row>
    <row r="54" spans="1:3" x14ac:dyDescent="0.2">
      <c r="A54" s="199" t="s">
        <v>304</v>
      </c>
      <c r="C54" s="200" t="s">
        <v>180</v>
      </c>
    </row>
    <row r="55" spans="1:3" x14ac:dyDescent="0.2">
      <c r="A55" s="199" t="s">
        <v>307</v>
      </c>
    </row>
    <row r="56" spans="1:3" x14ac:dyDescent="0.2">
      <c r="A56" s="199" t="s">
        <v>310</v>
      </c>
      <c r="C56" s="199" t="s">
        <v>181</v>
      </c>
    </row>
    <row r="57" spans="1:3" x14ac:dyDescent="0.2">
      <c r="A57" s="199" t="s">
        <v>314</v>
      </c>
      <c r="C57" t="s">
        <v>182</v>
      </c>
    </row>
    <row r="58" spans="1:3" x14ac:dyDescent="0.2">
      <c r="C58" t="s">
        <v>183</v>
      </c>
    </row>
    <row r="59" spans="1:3" ht="23.25" x14ac:dyDescent="0.2">
      <c r="A59" s="204" t="s">
        <v>549</v>
      </c>
      <c r="C59" t="s">
        <v>407</v>
      </c>
    </row>
    <row r="60" spans="1:3" x14ac:dyDescent="0.2">
      <c r="C60" s="200" t="s">
        <v>184</v>
      </c>
    </row>
    <row r="61" spans="1:3" x14ac:dyDescent="0.2">
      <c r="A61" s="199" t="s">
        <v>317</v>
      </c>
    </row>
    <row r="62" spans="1:3" x14ac:dyDescent="0.2">
      <c r="A62" s="199" t="s">
        <v>320</v>
      </c>
      <c r="C62" s="199" t="s">
        <v>185</v>
      </c>
    </row>
    <row r="63" spans="1:3" x14ac:dyDescent="0.2">
      <c r="A63" s="199" t="s">
        <v>323</v>
      </c>
      <c r="C63" t="s">
        <v>408</v>
      </c>
    </row>
    <row r="64" spans="1:3" x14ac:dyDescent="0.2">
      <c r="A64" s="199" t="s">
        <v>326</v>
      </c>
      <c r="C64" t="s">
        <v>186</v>
      </c>
    </row>
    <row r="65" spans="1:3" x14ac:dyDescent="0.2">
      <c r="A65" s="199" t="s">
        <v>328</v>
      </c>
      <c r="C65" t="s">
        <v>409</v>
      </c>
    </row>
    <row r="66" spans="1:3" x14ac:dyDescent="0.2">
      <c r="C66" s="200" t="s">
        <v>187</v>
      </c>
    </row>
    <row r="67" spans="1:3" ht="23.25" x14ac:dyDescent="0.2">
      <c r="A67" s="204" t="s">
        <v>331</v>
      </c>
    </row>
    <row r="68" spans="1:3" x14ac:dyDescent="0.2">
      <c r="C68" s="199" t="s">
        <v>188</v>
      </c>
    </row>
    <row r="69" spans="1:3" x14ac:dyDescent="0.2">
      <c r="A69" s="199" t="s">
        <v>332</v>
      </c>
      <c r="C69" t="s">
        <v>410</v>
      </c>
    </row>
    <row r="70" spans="1:3" x14ac:dyDescent="0.2">
      <c r="C70" t="s">
        <v>189</v>
      </c>
    </row>
    <row r="71" spans="1:3" ht="23.25" x14ac:dyDescent="0.2">
      <c r="A71" s="204" t="s">
        <v>334</v>
      </c>
      <c r="C71" t="s">
        <v>411</v>
      </c>
    </row>
    <row r="72" spans="1:3" x14ac:dyDescent="0.2">
      <c r="C72" s="200" t="s">
        <v>190</v>
      </c>
    </row>
    <row r="73" spans="1:3" x14ac:dyDescent="0.2">
      <c r="A73" s="199" t="s">
        <v>335</v>
      </c>
    </row>
    <row r="74" spans="1:3" x14ac:dyDescent="0.2">
      <c r="A74" s="199" t="s">
        <v>80</v>
      </c>
      <c r="C74" s="199" t="s">
        <v>191</v>
      </c>
    </row>
    <row r="75" spans="1:3" x14ac:dyDescent="0.2">
      <c r="A75" s="199" t="s">
        <v>83</v>
      </c>
      <c r="C75" t="s">
        <v>412</v>
      </c>
    </row>
    <row r="76" spans="1:3" x14ac:dyDescent="0.2">
      <c r="A76" s="199" t="s">
        <v>345</v>
      </c>
      <c r="C76" t="s">
        <v>413</v>
      </c>
    </row>
    <row r="77" spans="1:3" x14ac:dyDescent="0.2">
      <c r="A77" s="199" t="s">
        <v>348</v>
      </c>
      <c r="C77" t="s">
        <v>414</v>
      </c>
    </row>
    <row r="78" spans="1:3" x14ac:dyDescent="0.2">
      <c r="A78" s="206" t="s">
        <v>352</v>
      </c>
      <c r="C78" t="s">
        <v>415</v>
      </c>
    </row>
    <row r="79" spans="1:3" x14ac:dyDescent="0.2">
      <c r="A79" s="199" t="s">
        <v>354</v>
      </c>
      <c r="C79" s="200" t="s">
        <v>192</v>
      </c>
    </row>
    <row r="80" spans="1:3" x14ac:dyDescent="0.2">
      <c r="A80" s="206" t="s">
        <v>357</v>
      </c>
    </row>
    <row r="81" spans="1:3" x14ac:dyDescent="0.2">
      <c r="A81" s="199" t="s">
        <v>361</v>
      </c>
      <c r="C81" s="199" t="s">
        <v>193</v>
      </c>
    </row>
    <row r="82" spans="1:3" x14ac:dyDescent="0.2">
      <c r="A82" s="199" t="s">
        <v>364</v>
      </c>
      <c r="C82" t="s">
        <v>194</v>
      </c>
    </row>
    <row r="83" spans="1:3" x14ac:dyDescent="0.2">
      <c r="A83" s="199" t="s">
        <v>86</v>
      </c>
      <c r="C83" t="s">
        <v>195</v>
      </c>
    </row>
    <row r="84" spans="1:3" x14ac:dyDescent="0.2">
      <c r="A84" s="199" t="s">
        <v>370</v>
      </c>
      <c r="C84" t="s">
        <v>416</v>
      </c>
    </row>
    <row r="85" spans="1:3" x14ac:dyDescent="0.2">
      <c r="A85" s="199" t="s">
        <v>374</v>
      </c>
      <c r="C85" t="s">
        <v>417</v>
      </c>
    </row>
    <row r="86" spans="1:3" x14ac:dyDescent="0.2">
      <c r="A86" s="199" t="s">
        <v>377</v>
      </c>
      <c r="C86" s="200" t="s">
        <v>196</v>
      </c>
    </row>
    <row r="87" spans="1:3" x14ac:dyDescent="0.2">
      <c r="A87" s="199" t="s">
        <v>380</v>
      </c>
    </row>
    <row r="88" spans="1:3" x14ac:dyDescent="0.2">
      <c r="A88" s="199" t="s">
        <v>91</v>
      </c>
      <c r="C88" s="199" t="s">
        <v>197</v>
      </c>
    </row>
    <row r="89" spans="1:3" x14ac:dyDescent="0.2">
      <c r="A89" s="199" t="s">
        <v>92</v>
      </c>
      <c r="C89" t="s">
        <v>198</v>
      </c>
    </row>
    <row r="90" spans="1:3" x14ac:dyDescent="0.2">
      <c r="A90" s="199" t="s">
        <v>387</v>
      </c>
      <c r="C90" t="s">
        <v>199</v>
      </c>
    </row>
    <row r="91" spans="1:3" x14ac:dyDescent="0.2">
      <c r="A91" s="199" t="s">
        <v>93</v>
      </c>
      <c r="C91" t="s">
        <v>418</v>
      </c>
    </row>
    <row r="92" spans="1:3" x14ac:dyDescent="0.2">
      <c r="C92" s="200" t="s">
        <v>200</v>
      </c>
    </row>
    <row r="94" spans="1:3" x14ac:dyDescent="0.2">
      <c r="C94" s="199" t="s">
        <v>201</v>
      </c>
    </row>
    <row r="95" spans="1:3" x14ac:dyDescent="0.2">
      <c r="A95" s="200"/>
      <c r="C95" t="s">
        <v>419</v>
      </c>
    </row>
    <row r="96" spans="1:3" x14ac:dyDescent="0.2">
      <c r="C96" t="s">
        <v>202</v>
      </c>
    </row>
    <row r="97" spans="3:3" x14ac:dyDescent="0.2">
      <c r="C97" t="s">
        <v>420</v>
      </c>
    </row>
    <row r="98" spans="3:3" x14ac:dyDescent="0.2">
      <c r="C98" s="200" t="s">
        <v>203</v>
      </c>
    </row>
    <row r="100" spans="3:3" x14ac:dyDescent="0.2">
      <c r="C100" s="199" t="s">
        <v>204</v>
      </c>
    </row>
    <row r="101" spans="3:3" x14ac:dyDescent="0.2">
      <c r="C101" t="s">
        <v>205</v>
      </c>
    </row>
    <row r="102" spans="3:3" x14ac:dyDescent="0.2">
      <c r="C102" t="s">
        <v>421</v>
      </c>
    </row>
    <row r="103" spans="3:3" x14ac:dyDescent="0.2">
      <c r="C103" t="s">
        <v>422</v>
      </c>
    </row>
    <row r="104" spans="3:3" x14ac:dyDescent="0.2">
      <c r="C104" s="200" t="s">
        <v>206</v>
      </c>
    </row>
    <row r="106" spans="3:3" x14ac:dyDescent="0.2">
      <c r="C106" s="199" t="s">
        <v>207</v>
      </c>
    </row>
    <row r="107" spans="3:3" x14ac:dyDescent="0.2">
      <c r="C107" t="s">
        <v>208</v>
      </c>
    </row>
    <row r="108" spans="3:3" x14ac:dyDescent="0.2">
      <c r="C108" t="s">
        <v>209</v>
      </c>
    </row>
    <row r="109" spans="3:3" x14ac:dyDescent="0.2">
      <c r="C109" t="s">
        <v>423</v>
      </c>
    </row>
    <row r="110" spans="3:3" x14ac:dyDescent="0.2">
      <c r="C110" s="200" t="s">
        <v>210</v>
      </c>
    </row>
    <row r="112" spans="3:3" x14ac:dyDescent="0.2">
      <c r="C112" s="199" t="s">
        <v>211</v>
      </c>
    </row>
    <row r="113" spans="3:3" x14ac:dyDescent="0.2">
      <c r="C113" t="s">
        <v>424</v>
      </c>
    </row>
    <row r="114" spans="3:3" x14ac:dyDescent="0.2">
      <c r="C114" t="s">
        <v>212</v>
      </c>
    </row>
    <row r="115" spans="3:3" x14ac:dyDescent="0.2">
      <c r="C115" s="200" t="s">
        <v>213</v>
      </c>
    </row>
    <row r="117" spans="3:3" x14ac:dyDescent="0.2">
      <c r="C117" s="199" t="s">
        <v>214</v>
      </c>
    </row>
    <row r="118" spans="3:3" x14ac:dyDescent="0.2">
      <c r="C118" t="s">
        <v>215</v>
      </c>
    </row>
    <row r="119" spans="3:3" x14ac:dyDescent="0.2">
      <c r="C119" t="s">
        <v>216</v>
      </c>
    </row>
    <row r="120" spans="3:3" x14ac:dyDescent="0.2">
      <c r="C120" t="s">
        <v>425</v>
      </c>
    </row>
    <row r="121" spans="3:3" x14ac:dyDescent="0.2">
      <c r="C121" s="200" t="s">
        <v>217</v>
      </c>
    </row>
    <row r="123" spans="3:3" x14ac:dyDescent="0.2">
      <c r="C123" s="199" t="s">
        <v>218</v>
      </c>
    </row>
    <row r="124" spans="3:3" x14ac:dyDescent="0.2">
      <c r="C124" s="201"/>
    </row>
    <row r="125" spans="3:3" x14ac:dyDescent="0.2">
      <c r="C125" s="203" t="s">
        <v>219</v>
      </c>
    </row>
    <row r="126" spans="3:3" x14ac:dyDescent="0.2">
      <c r="C126" s="203" t="s">
        <v>220</v>
      </c>
    </row>
    <row r="129" spans="3:3" x14ac:dyDescent="0.2">
      <c r="C129" s="199" t="s">
        <v>221</v>
      </c>
    </row>
    <row r="130" spans="3:3" x14ac:dyDescent="0.2">
      <c r="C130" s="201"/>
    </row>
    <row r="131" spans="3:3" x14ac:dyDescent="0.2">
      <c r="C131" s="201" t="s">
        <v>222</v>
      </c>
    </row>
    <row r="132" spans="3:3" x14ac:dyDescent="0.2">
      <c r="C132" s="201" t="s">
        <v>426</v>
      </c>
    </row>
    <row r="133" spans="3:3" x14ac:dyDescent="0.2">
      <c r="C133" s="201" t="s">
        <v>223</v>
      </c>
    </row>
    <row r="134" spans="3:3" x14ac:dyDescent="0.2">
      <c r="C134" s="201" t="s">
        <v>427</v>
      </c>
    </row>
    <row r="135" spans="3:3" x14ac:dyDescent="0.2">
      <c r="C135" s="201"/>
    </row>
    <row r="136" spans="3:3" x14ac:dyDescent="0.2">
      <c r="C136" s="201" t="s">
        <v>224</v>
      </c>
    </row>
    <row r="137" spans="3:3" x14ac:dyDescent="0.2">
      <c r="C137" s="201" t="s">
        <v>428</v>
      </c>
    </row>
    <row r="138" spans="3:3" x14ac:dyDescent="0.2">
      <c r="C138" s="201" t="s">
        <v>429</v>
      </c>
    </row>
    <row r="139" spans="3:3" x14ac:dyDescent="0.2">
      <c r="C139" s="201" t="s">
        <v>430</v>
      </c>
    </row>
    <row r="140" spans="3:3" x14ac:dyDescent="0.2">
      <c r="C140" s="201"/>
    </row>
    <row r="141" spans="3:3" x14ac:dyDescent="0.2">
      <c r="C141" s="201" t="s">
        <v>225</v>
      </c>
    </row>
    <row r="142" spans="3:3" x14ac:dyDescent="0.2">
      <c r="C142" s="201" t="s">
        <v>226</v>
      </c>
    </row>
    <row r="143" spans="3:3" x14ac:dyDescent="0.2">
      <c r="C143" s="201" t="s">
        <v>431</v>
      </c>
    </row>
    <row r="144" spans="3:3" x14ac:dyDescent="0.2">
      <c r="C144" s="201" t="s">
        <v>432</v>
      </c>
    </row>
    <row r="145" spans="3:3" x14ac:dyDescent="0.2">
      <c r="C145" s="201"/>
    </row>
    <row r="146" spans="3:3" x14ac:dyDescent="0.2">
      <c r="C146" s="201" t="s">
        <v>227</v>
      </c>
    </row>
    <row r="147" spans="3:3" x14ac:dyDescent="0.2">
      <c r="C147" s="201" t="s">
        <v>228</v>
      </c>
    </row>
    <row r="148" spans="3:3" x14ac:dyDescent="0.2">
      <c r="C148" s="201" t="s">
        <v>433</v>
      </c>
    </row>
    <row r="149" spans="3:3" x14ac:dyDescent="0.2">
      <c r="C149" s="201" t="s">
        <v>434</v>
      </c>
    </row>
    <row r="150" spans="3:3" x14ac:dyDescent="0.2">
      <c r="C150" s="201"/>
    </row>
    <row r="151" spans="3:3" x14ac:dyDescent="0.2">
      <c r="C151" s="201" t="s">
        <v>227</v>
      </c>
    </row>
    <row r="152" spans="3:3" x14ac:dyDescent="0.2">
      <c r="C152" s="201" t="s">
        <v>435</v>
      </c>
    </row>
    <row r="153" spans="3:3" x14ac:dyDescent="0.2">
      <c r="C153" s="201" t="s">
        <v>436</v>
      </c>
    </row>
    <row r="154" spans="3:3" x14ac:dyDescent="0.2">
      <c r="C154" s="201" t="s">
        <v>437</v>
      </c>
    </row>
    <row r="156" spans="3:3" x14ac:dyDescent="0.2">
      <c r="C156" s="200" t="s">
        <v>229</v>
      </c>
    </row>
    <row r="159" spans="3:3" x14ac:dyDescent="0.2">
      <c r="C159" s="199" t="s">
        <v>230</v>
      </c>
    </row>
    <row r="160" spans="3:3" x14ac:dyDescent="0.2">
      <c r="C160" s="201"/>
    </row>
    <row r="161" spans="3:3" x14ac:dyDescent="0.2">
      <c r="C161" s="203" t="s">
        <v>231</v>
      </c>
    </row>
    <row r="162" spans="3:3" x14ac:dyDescent="0.2">
      <c r="C162" s="203" t="s">
        <v>232</v>
      </c>
    </row>
    <row r="165" spans="3:3" x14ac:dyDescent="0.2">
      <c r="C165" s="199" t="s">
        <v>233</v>
      </c>
    </row>
    <row r="166" spans="3:3" x14ac:dyDescent="0.2">
      <c r="C166" t="s">
        <v>234</v>
      </c>
    </row>
    <row r="167" spans="3:3" x14ac:dyDescent="0.2">
      <c r="C167" t="s">
        <v>235</v>
      </c>
    </row>
    <row r="168" spans="3:3" x14ac:dyDescent="0.2">
      <c r="C168" t="s">
        <v>438</v>
      </c>
    </row>
    <row r="169" spans="3:3" x14ac:dyDescent="0.2">
      <c r="C169" s="200" t="s">
        <v>236</v>
      </c>
    </row>
    <row r="171" spans="3:3" x14ac:dyDescent="0.2">
      <c r="C171" s="199" t="s">
        <v>237</v>
      </c>
    </row>
    <row r="172" spans="3:3" x14ac:dyDescent="0.2">
      <c r="C172" t="s">
        <v>238</v>
      </c>
    </row>
    <row r="173" spans="3:3" x14ac:dyDescent="0.2">
      <c r="C173" t="s">
        <v>439</v>
      </c>
    </row>
    <row r="174" spans="3:3" x14ac:dyDescent="0.2">
      <c r="C174" t="s">
        <v>440</v>
      </c>
    </row>
    <row r="175" spans="3:3" x14ac:dyDescent="0.2">
      <c r="C175" s="200" t="s">
        <v>239</v>
      </c>
    </row>
    <row r="177" spans="3:3" x14ac:dyDescent="0.2">
      <c r="C177" s="199" t="s">
        <v>75</v>
      </c>
    </row>
    <row r="178" spans="3:3" x14ac:dyDescent="0.2">
      <c r="C178" t="s">
        <v>240</v>
      </c>
    </row>
    <row r="179" spans="3:3" x14ac:dyDescent="0.2">
      <c r="C179" t="s">
        <v>441</v>
      </c>
    </row>
    <row r="180" spans="3:3" x14ac:dyDescent="0.2">
      <c r="C180" s="200" t="s">
        <v>241</v>
      </c>
    </row>
    <row r="182" spans="3:3" x14ac:dyDescent="0.2">
      <c r="C182" s="199" t="s">
        <v>242</v>
      </c>
    </row>
    <row r="183" spans="3:3" x14ac:dyDescent="0.2">
      <c r="C183" t="s">
        <v>243</v>
      </c>
    </row>
    <row r="184" spans="3:3" x14ac:dyDescent="0.2">
      <c r="C184" t="s">
        <v>244</v>
      </c>
    </row>
    <row r="185" spans="3:3" x14ac:dyDescent="0.2">
      <c r="C185" t="s">
        <v>442</v>
      </c>
    </row>
    <row r="186" spans="3:3" x14ac:dyDescent="0.2">
      <c r="C186" s="200" t="s">
        <v>245</v>
      </c>
    </row>
    <row r="188" spans="3:3" x14ac:dyDescent="0.2">
      <c r="C188" s="199" t="s">
        <v>246</v>
      </c>
    </row>
    <row r="189" spans="3:3" x14ac:dyDescent="0.2">
      <c r="C189" t="s">
        <v>247</v>
      </c>
    </row>
    <row r="190" spans="3:3" x14ac:dyDescent="0.2">
      <c r="C190" t="s">
        <v>212</v>
      </c>
    </row>
    <row r="191" spans="3:3" x14ac:dyDescent="0.2">
      <c r="C191" t="s">
        <v>443</v>
      </c>
    </row>
    <row r="192" spans="3:3" x14ac:dyDescent="0.2">
      <c r="C192" s="200" t="s">
        <v>248</v>
      </c>
    </row>
    <row r="194" spans="3:3" x14ac:dyDescent="0.2">
      <c r="C194" s="199" t="s">
        <v>249</v>
      </c>
    </row>
    <row r="195" spans="3:3" x14ac:dyDescent="0.2">
      <c r="C195" t="s">
        <v>444</v>
      </c>
    </row>
    <row r="196" spans="3:3" x14ac:dyDescent="0.2">
      <c r="C196" t="s">
        <v>250</v>
      </c>
    </row>
    <row r="197" spans="3:3" x14ac:dyDescent="0.2">
      <c r="C197" t="s">
        <v>445</v>
      </c>
    </row>
    <row r="198" spans="3:3" x14ac:dyDescent="0.2">
      <c r="C198" s="200" t="s">
        <v>251</v>
      </c>
    </row>
    <row r="200" spans="3:3" x14ac:dyDescent="0.2">
      <c r="C200" s="199" t="s">
        <v>252</v>
      </c>
    </row>
    <row r="201" spans="3:3" x14ac:dyDescent="0.2">
      <c r="C201" t="s">
        <v>253</v>
      </c>
    </row>
    <row r="202" spans="3:3" x14ac:dyDescent="0.2">
      <c r="C202" t="s">
        <v>254</v>
      </c>
    </row>
    <row r="203" spans="3:3" x14ac:dyDescent="0.2">
      <c r="C203" t="s">
        <v>446</v>
      </c>
    </row>
    <row r="204" spans="3:3" x14ac:dyDescent="0.2">
      <c r="C204" s="200" t="s">
        <v>255</v>
      </c>
    </row>
    <row r="206" spans="3:3" x14ac:dyDescent="0.2">
      <c r="C206" s="199" t="s">
        <v>256</v>
      </c>
    </row>
    <row r="207" spans="3:3" x14ac:dyDescent="0.2">
      <c r="C207" s="201"/>
    </row>
    <row r="208" spans="3:3" x14ac:dyDescent="0.2">
      <c r="C208" s="203" t="s">
        <v>257</v>
      </c>
    </row>
    <row r="209" spans="3:3" x14ac:dyDescent="0.2">
      <c r="C209" s="203" t="s">
        <v>258</v>
      </c>
    </row>
    <row r="212" spans="3:3" x14ac:dyDescent="0.2">
      <c r="C212" s="199" t="s">
        <v>259</v>
      </c>
    </row>
    <row r="213" spans="3:3" x14ac:dyDescent="0.2">
      <c r="C213" t="s">
        <v>260</v>
      </c>
    </row>
    <row r="214" spans="3:3" x14ac:dyDescent="0.2">
      <c r="C214" t="s">
        <v>212</v>
      </c>
    </row>
    <row r="215" spans="3:3" x14ac:dyDescent="0.2">
      <c r="C215" t="s">
        <v>447</v>
      </c>
    </row>
    <row r="216" spans="3:3" x14ac:dyDescent="0.2">
      <c r="C216" s="200" t="s">
        <v>261</v>
      </c>
    </row>
    <row r="218" spans="3:3" x14ac:dyDescent="0.2">
      <c r="C218" s="199" t="s">
        <v>262</v>
      </c>
    </row>
    <row r="219" spans="3:3" x14ac:dyDescent="0.2">
      <c r="C219" t="s">
        <v>448</v>
      </c>
    </row>
    <row r="220" spans="3:3" x14ac:dyDescent="0.2">
      <c r="C220" t="s">
        <v>223</v>
      </c>
    </row>
    <row r="221" spans="3:3" x14ac:dyDescent="0.2">
      <c r="C221" t="s">
        <v>449</v>
      </c>
    </row>
    <row r="222" spans="3:3" x14ac:dyDescent="0.2">
      <c r="C222" s="200" t="s">
        <v>263</v>
      </c>
    </row>
    <row r="226" spans="3:3" ht="23.25" x14ac:dyDescent="0.2">
      <c r="C226" s="204" t="s">
        <v>264</v>
      </c>
    </row>
    <row r="228" spans="3:3" x14ac:dyDescent="0.2">
      <c r="C228" s="199" t="s">
        <v>265</v>
      </c>
    </row>
    <row r="229" spans="3:3" x14ac:dyDescent="0.2">
      <c r="C229" t="s">
        <v>450</v>
      </c>
    </row>
    <row r="230" spans="3:3" x14ac:dyDescent="0.2">
      <c r="C230" t="s">
        <v>266</v>
      </c>
    </row>
    <row r="231" spans="3:3" x14ac:dyDescent="0.2">
      <c r="C231" t="s">
        <v>451</v>
      </c>
    </row>
    <row r="232" spans="3:3" x14ac:dyDescent="0.2">
      <c r="C232" t="s">
        <v>452</v>
      </c>
    </row>
    <row r="233" spans="3:3" x14ac:dyDescent="0.2">
      <c r="C233" s="200" t="s">
        <v>267</v>
      </c>
    </row>
    <row r="235" spans="3:3" x14ac:dyDescent="0.2">
      <c r="C235" s="199" t="s">
        <v>268</v>
      </c>
    </row>
    <row r="236" spans="3:3" x14ac:dyDescent="0.2">
      <c r="C236" t="s">
        <v>453</v>
      </c>
    </row>
    <row r="237" spans="3:3" x14ac:dyDescent="0.2">
      <c r="C237" t="s">
        <v>189</v>
      </c>
    </row>
    <row r="238" spans="3:3" x14ac:dyDescent="0.2">
      <c r="C238" t="s">
        <v>454</v>
      </c>
    </row>
    <row r="239" spans="3:3" x14ac:dyDescent="0.2">
      <c r="C239" s="200" t="s">
        <v>269</v>
      </c>
    </row>
    <row r="241" spans="3:3" x14ac:dyDescent="0.2">
      <c r="C241" s="199" t="s">
        <v>270</v>
      </c>
    </row>
    <row r="242" spans="3:3" x14ac:dyDescent="0.2">
      <c r="C242" t="s">
        <v>208</v>
      </c>
    </row>
    <row r="243" spans="3:3" x14ac:dyDescent="0.2">
      <c r="C243" t="s">
        <v>455</v>
      </c>
    </row>
    <row r="244" spans="3:3" x14ac:dyDescent="0.2">
      <c r="C244" t="s">
        <v>456</v>
      </c>
    </row>
    <row r="245" spans="3:3" x14ac:dyDescent="0.2">
      <c r="C245" s="200" t="s">
        <v>271</v>
      </c>
    </row>
    <row r="247" spans="3:3" x14ac:dyDescent="0.2">
      <c r="C247" s="199" t="s">
        <v>272</v>
      </c>
    </row>
    <row r="248" spans="3:3" x14ac:dyDescent="0.2">
      <c r="C248" t="s">
        <v>273</v>
      </c>
    </row>
    <row r="249" spans="3:3" x14ac:dyDescent="0.2">
      <c r="C249" t="s">
        <v>223</v>
      </c>
    </row>
    <row r="250" spans="3:3" x14ac:dyDescent="0.2">
      <c r="C250" t="s">
        <v>457</v>
      </c>
    </row>
    <row r="251" spans="3:3" x14ac:dyDescent="0.2">
      <c r="C251" s="200" t="s">
        <v>274</v>
      </c>
    </row>
    <row r="253" spans="3:3" x14ac:dyDescent="0.2">
      <c r="C253" s="199" t="s">
        <v>275</v>
      </c>
    </row>
    <row r="254" spans="3:3" x14ac:dyDescent="0.2">
      <c r="C254" t="s">
        <v>458</v>
      </c>
    </row>
    <row r="255" spans="3:3" x14ac:dyDescent="0.2">
      <c r="C255" t="s">
        <v>189</v>
      </c>
    </row>
    <row r="256" spans="3:3" x14ac:dyDescent="0.2">
      <c r="C256" t="s">
        <v>459</v>
      </c>
    </row>
    <row r="257" spans="3:3" x14ac:dyDescent="0.2">
      <c r="C257" s="200" t="s">
        <v>276</v>
      </c>
    </row>
    <row r="259" spans="3:3" x14ac:dyDescent="0.2">
      <c r="C259" s="199" t="s">
        <v>277</v>
      </c>
    </row>
    <row r="260" spans="3:3" x14ac:dyDescent="0.2">
      <c r="C260" t="s">
        <v>278</v>
      </c>
    </row>
    <row r="261" spans="3:3" x14ac:dyDescent="0.2">
      <c r="C261" t="s">
        <v>460</v>
      </c>
    </row>
    <row r="262" spans="3:3" x14ac:dyDescent="0.2">
      <c r="C262" t="s">
        <v>279</v>
      </c>
    </row>
    <row r="263" spans="3:3" x14ac:dyDescent="0.2">
      <c r="C263" t="s">
        <v>461</v>
      </c>
    </row>
    <row r="264" spans="3:3" x14ac:dyDescent="0.2">
      <c r="C264" s="200" t="s">
        <v>280</v>
      </c>
    </row>
    <row r="266" spans="3:3" x14ac:dyDescent="0.2">
      <c r="C266" s="199" t="s">
        <v>281</v>
      </c>
    </row>
    <row r="267" spans="3:3" x14ac:dyDescent="0.2">
      <c r="C267" t="s">
        <v>462</v>
      </c>
    </row>
    <row r="268" spans="3:3" x14ac:dyDescent="0.2">
      <c r="C268" t="s">
        <v>463</v>
      </c>
    </row>
    <row r="269" spans="3:3" x14ac:dyDescent="0.2">
      <c r="C269" t="s">
        <v>464</v>
      </c>
    </row>
    <row r="270" spans="3:3" x14ac:dyDescent="0.2">
      <c r="C270" t="s">
        <v>465</v>
      </c>
    </row>
    <row r="271" spans="3:3" x14ac:dyDescent="0.2">
      <c r="C271" s="200" t="s">
        <v>282</v>
      </c>
    </row>
    <row r="273" spans="3:3" x14ac:dyDescent="0.2">
      <c r="C273" s="199" t="s">
        <v>283</v>
      </c>
    </row>
    <row r="274" spans="3:3" x14ac:dyDescent="0.2">
      <c r="C274" t="s">
        <v>466</v>
      </c>
    </row>
    <row r="275" spans="3:3" x14ac:dyDescent="0.2">
      <c r="C275" t="s">
        <v>467</v>
      </c>
    </row>
    <row r="276" spans="3:3" x14ac:dyDescent="0.2">
      <c r="C276" t="s">
        <v>468</v>
      </c>
    </row>
    <row r="277" spans="3:3" x14ac:dyDescent="0.2">
      <c r="C277" t="s">
        <v>469</v>
      </c>
    </row>
    <row r="278" spans="3:3" x14ac:dyDescent="0.2">
      <c r="C278" s="200" t="s">
        <v>284</v>
      </c>
    </row>
    <row r="280" spans="3:3" x14ac:dyDescent="0.2">
      <c r="C280" s="199" t="s">
        <v>285</v>
      </c>
    </row>
    <row r="281" spans="3:3" x14ac:dyDescent="0.2">
      <c r="C281" t="s">
        <v>470</v>
      </c>
    </row>
    <row r="282" spans="3:3" x14ac:dyDescent="0.2">
      <c r="C282" t="s">
        <v>471</v>
      </c>
    </row>
    <row r="283" spans="3:3" x14ac:dyDescent="0.2">
      <c r="C283" t="s">
        <v>472</v>
      </c>
    </row>
    <row r="284" spans="3:3" x14ac:dyDescent="0.2">
      <c r="C284" s="200" t="s">
        <v>286</v>
      </c>
    </row>
    <row r="286" spans="3:3" x14ac:dyDescent="0.2">
      <c r="C286" s="199" t="s">
        <v>287</v>
      </c>
    </row>
    <row r="287" spans="3:3" x14ac:dyDescent="0.2">
      <c r="C287" t="s">
        <v>288</v>
      </c>
    </row>
    <row r="288" spans="3:3" x14ac:dyDescent="0.2">
      <c r="C288" t="s">
        <v>473</v>
      </c>
    </row>
    <row r="289" spans="3:3" x14ac:dyDescent="0.2">
      <c r="C289" t="s">
        <v>474</v>
      </c>
    </row>
    <row r="290" spans="3:3" x14ac:dyDescent="0.2">
      <c r="C290" t="s">
        <v>475</v>
      </c>
    </row>
    <row r="291" spans="3:3" x14ac:dyDescent="0.2">
      <c r="C291" s="200" t="s">
        <v>289</v>
      </c>
    </row>
    <row r="293" spans="3:3" x14ac:dyDescent="0.2">
      <c r="C293" s="199" t="s">
        <v>290</v>
      </c>
    </row>
    <row r="294" spans="3:3" x14ac:dyDescent="0.2">
      <c r="C294" t="s">
        <v>476</v>
      </c>
    </row>
    <row r="295" spans="3:3" x14ac:dyDescent="0.2">
      <c r="C295" t="s">
        <v>477</v>
      </c>
    </row>
    <row r="296" spans="3:3" x14ac:dyDescent="0.2">
      <c r="C296" t="s">
        <v>478</v>
      </c>
    </row>
    <row r="297" spans="3:3" x14ac:dyDescent="0.2">
      <c r="C297" s="200" t="s">
        <v>291</v>
      </c>
    </row>
    <row r="299" spans="3:3" x14ac:dyDescent="0.2">
      <c r="C299" s="199" t="s">
        <v>292</v>
      </c>
    </row>
    <row r="300" spans="3:3" x14ac:dyDescent="0.2">
      <c r="C300" t="s">
        <v>479</v>
      </c>
    </row>
    <row r="301" spans="3:3" x14ac:dyDescent="0.2">
      <c r="C301" t="s">
        <v>480</v>
      </c>
    </row>
    <row r="302" spans="3:3" x14ac:dyDescent="0.2">
      <c r="C302" t="s">
        <v>481</v>
      </c>
    </row>
    <row r="303" spans="3:3" x14ac:dyDescent="0.2">
      <c r="C303" s="200" t="s">
        <v>293</v>
      </c>
    </row>
    <row r="305" spans="3:3" x14ac:dyDescent="0.2">
      <c r="C305" s="199" t="s">
        <v>294</v>
      </c>
    </row>
    <row r="306" spans="3:3" x14ac:dyDescent="0.2">
      <c r="C306" t="s">
        <v>482</v>
      </c>
    </row>
    <row r="307" spans="3:3" x14ac:dyDescent="0.2">
      <c r="C307" t="s">
        <v>483</v>
      </c>
    </row>
    <row r="308" spans="3:3" x14ac:dyDescent="0.2">
      <c r="C308" t="s">
        <v>295</v>
      </c>
    </row>
    <row r="309" spans="3:3" x14ac:dyDescent="0.2">
      <c r="C309" t="s">
        <v>484</v>
      </c>
    </row>
    <row r="310" spans="3:3" x14ac:dyDescent="0.2">
      <c r="C310" s="200" t="s">
        <v>296</v>
      </c>
    </row>
    <row r="312" spans="3:3" x14ac:dyDescent="0.2">
      <c r="C312" s="199" t="s">
        <v>297</v>
      </c>
    </row>
    <row r="313" spans="3:3" x14ac:dyDescent="0.2">
      <c r="C313" t="s">
        <v>485</v>
      </c>
    </row>
    <row r="314" spans="3:3" x14ac:dyDescent="0.2">
      <c r="C314" t="s">
        <v>486</v>
      </c>
    </row>
    <row r="315" spans="3:3" x14ac:dyDescent="0.2">
      <c r="C315" t="s">
        <v>487</v>
      </c>
    </row>
    <row r="316" spans="3:3" x14ac:dyDescent="0.2">
      <c r="C316" s="200" t="s">
        <v>298</v>
      </c>
    </row>
    <row r="318" spans="3:3" x14ac:dyDescent="0.2">
      <c r="C318" s="199" t="s">
        <v>299</v>
      </c>
    </row>
    <row r="319" spans="3:3" x14ac:dyDescent="0.2">
      <c r="C319" t="s">
        <v>300</v>
      </c>
    </row>
    <row r="320" spans="3:3" x14ac:dyDescent="0.2">
      <c r="C320" t="s">
        <v>488</v>
      </c>
    </row>
    <row r="321" spans="3:3" x14ac:dyDescent="0.2">
      <c r="C321" t="s">
        <v>489</v>
      </c>
    </row>
    <row r="322" spans="3:3" x14ac:dyDescent="0.2">
      <c r="C322" s="200" t="s">
        <v>301</v>
      </c>
    </row>
    <row r="324" spans="3:3" x14ac:dyDescent="0.2">
      <c r="C324" s="199" t="s">
        <v>302</v>
      </c>
    </row>
    <row r="325" spans="3:3" x14ac:dyDescent="0.2">
      <c r="C325" t="s">
        <v>490</v>
      </c>
    </row>
    <row r="326" spans="3:3" x14ac:dyDescent="0.2">
      <c r="C326" t="s">
        <v>491</v>
      </c>
    </row>
    <row r="327" spans="3:3" x14ac:dyDescent="0.2">
      <c r="C327" t="s">
        <v>492</v>
      </c>
    </row>
    <row r="328" spans="3:3" x14ac:dyDescent="0.2">
      <c r="C328" t="s">
        <v>493</v>
      </c>
    </row>
    <row r="329" spans="3:3" x14ac:dyDescent="0.2">
      <c r="C329" s="200" t="s">
        <v>303</v>
      </c>
    </row>
    <row r="331" spans="3:3" x14ac:dyDescent="0.2">
      <c r="C331" s="199" t="s">
        <v>304</v>
      </c>
    </row>
    <row r="332" spans="3:3" x14ac:dyDescent="0.2">
      <c r="C332" t="s">
        <v>494</v>
      </c>
    </row>
    <row r="333" spans="3:3" x14ac:dyDescent="0.2">
      <c r="C333" t="s">
        <v>305</v>
      </c>
    </row>
    <row r="334" spans="3:3" x14ac:dyDescent="0.2">
      <c r="C334" t="s">
        <v>495</v>
      </c>
    </row>
    <row r="335" spans="3:3" x14ac:dyDescent="0.2">
      <c r="C335" s="200" t="s">
        <v>306</v>
      </c>
    </row>
    <row r="337" spans="3:3" x14ac:dyDescent="0.2">
      <c r="C337" s="199" t="s">
        <v>307</v>
      </c>
    </row>
    <row r="338" spans="3:3" x14ac:dyDescent="0.2">
      <c r="C338" t="s">
        <v>308</v>
      </c>
    </row>
    <row r="339" spans="3:3" x14ac:dyDescent="0.2">
      <c r="C339" t="s">
        <v>496</v>
      </c>
    </row>
    <row r="340" spans="3:3" x14ac:dyDescent="0.2">
      <c r="C340" t="s">
        <v>497</v>
      </c>
    </row>
    <row r="341" spans="3:3" x14ac:dyDescent="0.2">
      <c r="C341" t="s">
        <v>498</v>
      </c>
    </row>
    <row r="342" spans="3:3" x14ac:dyDescent="0.2">
      <c r="C342" s="200" t="s">
        <v>309</v>
      </c>
    </row>
    <row r="344" spans="3:3" x14ac:dyDescent="0.2">
      <c r="C344" s="199" t="s">
        <v>310</v>
      </c>
    </row>
    <row r="345" spans="3:3" x14ac:dyDescent="0.2">
      <c r="C345" t="s">
        <v>311</v>
      </c>
    </row>
    <row r="346" spans="3:3" x14ac:dyDescent="0.2">
      <c r="C346" t="s">
        <v>499</v>
      </c>
    </row>
    <row r="347" spans="3:3" x14ac:dyDescent="0.2">
      <c r="C347" t="s">
        <v>312</v>
      </c>
    </row>
    <row r="348" spans="3:3" x14ac:dyDescent="0.2">
      <c r="C348" t="s">
        <v>500</v>
      </c>
    </row>
    <row r="349" spans="3:3" x14ac:dyDescent="0.2">
      <c r="C349" s="200" t="s">
        <v>313</v>
      </c>
    </row>
    <row r="351" spans="3:3" x14ac:dyDescent="0.2">
      <c r="C351" s="199" t="s">
        <v>314</v>
      </c>
    </row>
    <row r="352" spans="3:3" x14ac:dyDescent="0.2">
      <c r="C352" t="s">
        <v>501</v>
      </c>
    </row>
    <row r="353" spans="3:3" x14ac:dyDescent="0.2">
      <c r="C353" t="s">
        <v>502</v>
      </c>
    </row>
    <row r="354" spans="3:3" x14ac:dyDescent="0.2">
      <c r="C354" t="s">
        <v>503</v>
      </c>
    </row>
    <row r="355" spans="3:3" x14ac:dyDescent="0.2">
      <c r="C355" t="s">
        <v>504</v>
      </c>
    </row>
    <row r="356" spans="3:3" x14ac:dyDescent="0.2">
      <c r="C356" s="200" t="s">
        <v>315</v>
      </c>
    </row>
    <row r="360" spans="3:3" ht="23.25" x14ac:dyDescent="0.2">
      <c r="C360" s="204" t="s">
        <v>316</v>
      </c>
    </row>
    <row r="362" spans="3:3" x14ac:dyDescent="0.2">
      <c r="C362" s="199" t="s">
        <v>317</v>
      </c>
    </row>
    <row r="363" spans="3:3" x14ac:dyDescent="0.2">
      <c r="C363" t="s">
        <v>318</v>
      </c>
    </row>
    <row r="364" spans="3:3" x14ac:dyDescent="0.2">
      <c r="C364" t="s">
        <v>505</v>
      </c>
    </row>
    <row r="365" spans="3:3" x14ac:dyDescent="0.2">
      <c r="C365" t="s">
        <v>506</v>
      </c>
    </row>
    <row r="366" spans="3:3" x14ac:dyDescent="0.2">
      <c r="C366" t="s">
        <v>507</v>
      </c>
    </row>
    <row r="367" spans="3:3" x14ac:dyDescent="0.2">
      <c r="C367" s="200" t="s">
        <v>319</v>
      </c>
    </row>
    <row r="369" spans="3:3" x14ac:dyDescent="0.2">
      <c r="C369" s="199" t="s">
        <v>320</v>
      </c>
    </row>
    <row r="370" spans="3:3" x14ac:dyDescent="0.2">
      <c r="C370" t="s">
        <v>321</v>
      </c>
    </row>
    <row r="371" spans="3:3" x14ac:dyDescent="0.2">
      <c r="C371" t="s">
        <v>508</v>
      </c>
    </row>
    <row r="372" spans="3:3" x14ac:dyDescent="0.2">
      <c r="C372" t="s">
        <v>509</v>
      </c>
    </row>
    <row r="373" spans="3:3" x14ac:dyDescent="0.2">
      <c r="C373" t="s">
        <v>510</v>
      </c>
    </row>
    <row r="374" spans="3:3" x14ac:dyDescent="0.2">
      <c r="C374" s="200" t="s">
        <v>322</v>
      </c>
    </row>
    <row r="376" spans="3:3" x14ac:dyDescent="0.2">
      <c r="C376" s="199" t="s">
        <v>323</v>
      </c>
    </row>
    <row r="377" spans="3:3" x14ac:dyDescent="0.2">
      <c r="C377" t="s">
        <v>324</v>
      </c>
    </row>
    <row r="378" spans="3:3" x14ac:dyDescent="0.2">
      <c r="C378" t="s">
        <v>511</v>
      </c>
    </row>
    <row r="379" spans="3:3" x14ac:dyDescent="0.2">
      <c r="C379" t="s">
        <v>512</v>
      </c>
    </row>
    <row r="380" spans="3:3" x14ac:dyDescent="0.2">
      <c r="C380" t="s">
        <v>513</v>
      </c>
    </row>
    <row r="381" spans="3:3" x14ac:dyDescent="0.2">
      <c r="C381" s="200" t="s">
        <v>325</v>
      </c>
    </row>
    <row r="383" spans="3:3" x14ac:dyDescent="0.2">
      <c r="C383" s="199" t="s">
        <v>326</v>
      </c>
    </row>
    <row r="384" spans="3:3" x14ac:dyDescent="0.2">
      <c r="C384" t="s">
        <v>514</v>
      </c>
    </row>
    <row r="385" spans="3:3" x14ac:dyDescent="0.2">
      <c r="C385" t="s">
        <v>515</v>
      </c>
    </row>
    <row r="386" spans="3:3" x14ac:dyDescent="0.2">
      <c r="C386" t="s">
        <v>516</v>
      </c>
    </row>
    <row r="387" spans="3:3" x14ac:dyDescent="0.2">
      <c r="C387" t="s">
        <v>517</v>
      </c>
    </row>
    <row r="388" spans="3:3" x14ac:dyDescent="0.2">
      <c r="C388" s="200" t="s">
        <v>327</v>
      </c>
    </row>
    <row r="390" spans="3:3" x14ac:dyDescent="0.2">
      <c r="C390" s="199" t="s">
        <v>328</v>
      </c>
    </row>
    <row r="391" spans="3:3" x14ac:dyDescent="0.2">
      <c r="C391" t="s">
        <v>329</v>
      </c>
    </row>
    <row r="392" spans="3:3" x14ac:dyDescent="0.2">
      <c r="C392" t="s">
        <v>518</v>
      </c>
    </row>
    <row r="393" spans="3:3" x14ac:dyDescent="0.2">
      <c r="C393" t="s">
        <v>519</v>
      </c>
    </row>
    <row r="394" spans="3:3" x14ac:dyDescent="0.2">
      <c r="C394" s="200" t="s">
        <v>330</v>
      </c>
    </row>
    <row r="398" spans="3:3" ht="23.25" x14ac:dyDescent="0.2">
      <c r="C398" s="204" t="s">
        <v>331</v>
      </c>
    </row>
    <row r="400" spans="3:3" x14ac:dyDescent="0.2">
      <c r="C400" s="199" t="s">
        <v>332</v>
      </c>
    </row>
    <row r="401" spans="3:3" x14ac:dyDescent="0.2">
      <c r="C401" t="s">
        <v>520</v>
      </c>
    </row>
    <row r="402" spans="3:3" x14ac:dyDescent="0.2">
      <c r="C402" t="s">
        <v>254</v>
      </c>
    </row>
    <row r="403" spans="3:3" x14ac:dyDescent="0.2">
      <c r="C403" t="s">
        <v>521</v>
      </c>
    </row>
    <row r="404" spans="3:3" x14ac:dyDescent="0.2">
      <c r="C404" s="200" t="s">
        <v>333</v>
      </c>
    </row>
    <row r="408" spans="3:3" ht="23.25" x14ac:dyDescent="0.2">
      <c r="C408" s="204" t="s">
        <v>334</v>
      </c>
    </row>
    <row r="410" spans="3:3" x14ac:dyDescent="0.2">
      <c r="C410" s="199" t="s">
        <v>335</v>
      </c>
    </row>
    <row r="411" spans="3:3" x14ac:dyDescent="0.2">
      <c r="C411" t="s">
        <v>522</v>
      </c>
    </row>
    <row r="412" spans="3:3" x14ac:dyDescent="0.2">
      <c r="C412" t="s">
        <v>336</v>
      </c>
    </row>
    <row r="413" spans="3:3" x14ac:dyDescent="0.2">
      <c r="C413" t="s">
        <v>523</v>
      </c>
    </row>
    <row r="414" spans="3:3" x14ac:dyDescent="0.2">
      <c r="C414" s="200" t="s">
        <v>337</v>
      </c>
    </row>
    <row r="416" spans="3:3" x14ac:dyDescent="0.2">
      <c r="C416" s="199" t="s">
        <v>80</v>
      </c>
    </row>
    <row r="417" spans="3:3" x14ac:dyDescent="0.2">
      <c r="C417" t="s">
        <v>338</v>
      </c>
    </row>
    <row r="418" spans="3:3" x14ac:dyDescent="0.2">
      <c r="C418" t="s">
        <v>339</v>
      </c>
    </row>
    <row r="419" spans="3:3" x14ac:dyDescent="0.2">
      <c r="C419" t="s">
        <v>524</v>
      </c>
    </row>
    <row r="420" spans="3:3" x14ac:dyDescent="0.2">
      <c r="C420" s="200" t="s">
        <v>340</v>
      </c>
    </row>
    <row r="422" spans="3:3" x14ac:dyDescent="0.2">
      <c r="C422" s="202" t="s">
        <v>341</v>
      </c>
    </row>
    <row r="423" spans="3:3" x14ac:dyDescent="0.2">
      <c r="C423" t="s">
        <v>525</v>
      </c>
    </row>
    <row r="424" spans="3:3" x14ac:dyDescent="0.2">
      <c r="C424" t="s">
        <v>342</v>
      </c>
    </row>
    <row r="425" spans="3:3" x14ac:dyDescent="0.2">
      <c r="C425" t="s">
        <v>526</v>
      </c>
    </row>
    <row r="427" spans="3:3" x14ac:dyDescent="0.2">
      <c r="C427" s="199" t="s">
        <v>83</v>
      </c>
    </row>
    <row r="428" spans="3:3" x14ac:dyDescent="0.2">
      <c r="C428" t="s">
        <v>343</v>
      </c>
    </row>
    <row r="429" spans="3:3" x14ac:dyDescent="0.2">
      <c r="C429" t="s">
        <v>235</v>
      </c>
    </row>
    <row r="430" spans="3:3" x14ac:dyDescent="0.2">
      <c r="C430" t="s">
        <v>527</v>
      </c>
    </row>
    <row r="431" spans="3:3" x14ac:dyDescent="0.2">
      <c r="C431" s="200" t="s">
        <v>344</v>
      </c>
    </row>
    <row r="433" spans="3:3" x14ac:dyDescent="0.2">
      <c r="C433" s="199" t="s">
        <v>345</v>
      </c>
    </row>
    <row r="434" spans="3:3" x14ac:dyDescent="0.2">
      <c r="C434" t="s">
        <v>346</v>
      </c>
    </row>
    <row r="435" spans="3:3" x14ac:dyDescent="0.2">
      <c r="C435" t="s">
        <v>189</v>
      </c>
    </row>
    <row r="436" spans="3:3" x14ac:dyDescent="0.2">
      <c r="C436" t="s">
        <v>528</v>
      </c>
    </row>
    <row r="437" spans="3:3" x14ac:dyDescent="0.2">
      <c r="C437" s="200" t="s">
        <v>347</v>
      </c>
    </row>
    <row r="439" spans="3:3" x14ac:dyDescent="0.2">
      <c r="C439" s="199" t="s">
        <v>348</v>
      </c>
    </row>
    <row r="440" spans="3:3" x14ac:dyDescent="0.2">
      <c r="C440" t="s">
        <v>349</v>
      </c>
    </row>
    <row r="441" spans="3:3" x14ac:dyDescent="0.2">
      <c r="C441" t="s">
        <v>350</v>
      </c>
    </row>
    <row r="442" spans="3:3" x14ac:dyDescent="0.2">
      <c r="C442" t="s">
        <v>529</v>
      </c>
    </row>
    <row r="443" spans="3:3" x14ac:dyDescent="0.2">
      <c r="C443" s="200" t="s">
        <v>351</v>
      </c>
    </row>
    <row r="445" spans="3:3" x14ac:dyDescent="0.2">
      <c r="C445" s="199" t="s">
        <v>352</v>
      </c>
    </row>
    <row r="446" spans="3:3" x14ac:dyDescent="0.2">
      <c r="C446" t="s">
        <v>530</v>
      </c>
    </row>
    <row r="447" spans="3:3" x14ac:dyDescent="0.2">
      <c r="C447" t="s">
        <v>531</v>
      </c>
    </row>
    <row r="448" spans="3:3" x14ac:dyDescent="0.2">
      <c r="C448" s="200" t="s">
        <v>353</v>
      </c>
    </row>
    <row r="450" spans="3:3" x14ac:dyDescent="0.2">
      <c r="C450" s="199" t="s">
        <v>354</v>
      </c>
    </row>
    <row r="451" spans="3:3" x14ac:dyDescent="0.2">
      <c r="C451" t="s">
        <v>532</v>
      </c>
    </row>
    <row r="452" spans="3:3" x14ac:dyDescent="0.2">
      <c r="C452" t="s">
        <v>355</v>
      </c>
    </row>
    <row r="453" spans="3:3" x14ac:dyDescent="0.2">
      <c r="C453" t="s">
        <v>533</v>
      </c>
    </row>
    <row r="454" spans="3:3" x14ac:dyDescent="0.2">
      <c r="C454" s="200" t="s">
        <v>356</v>
      </c>
    </row>
    <row r="456" spans="3:3" x14ac:dyDescent="0.2">
      <c r="C456" s="199" t="s">
        <v>357</v>
      </c>
    </row>
    <row r="457" spans="3:3" x14ac:dyDescent="0.2">
      <c r="C457" t="s">
        <v>358</v>
      </c>
    </row>
    <row r="458" spans="3:3" x14ac:dyDescent="0.2">
      <c r="C458" t="s">
        <v>359</v>
      </c>
    </row>
    <row r="459" spans="3:3" x14ac:dyDescent="0.2">
      <c r="C459" t="s">
        <v>534</v>
      </c>
    </row>
    <row r="460" spans="3:3" x14ac:dyDescent="0.2">
      <c r="C460" s="200" t="s">
        <v>360</v>
      </c>
    </row>
    <row r="462" spans="3:3" x14ac:dyDescent="0.2">
      <c r="C462" s="199" t="s">
        <v>361</v>
      </c>
    </row>
    <row r="463" spans="3:3" x14ac:dyDescent="0.2">
      <c r="C463" t="s">
        <v>362</v>
      </c>
    </row>
    <row r="464" spans="3:3" x14ac:dyDescent="0.2">
      <c r="C464" t="s">
        <v>535</v>
      </c>
    </row>
    <row r="465" spans="3:3" x14ac:dyDescent="0.2">
      <c r="C465" s="200" t="s">
        <v>363</v>
      </c>
    </row>
    <row r="467" spans="3:3" x14ac:dyDescent="0.2">
      <c r="C467" s="199" t="s">
        <v>364</v>
      </c>
    </row>
    <row r="468" spans="3:3" x14ac:dyDescent="0.2">
      <c r="C468" t="s">
        <v>536</v>
      </c>
    </row>
    <row r="469" spans="3:3" x14ac:dyDescent="0.2">
      <c r="C469" t="s">
        <v>365</v>
      </c>
    </row>
    <row r="470" spans="3:3" x14ac:dyDescent="0.2">
      <c r="C470" t="s">
        <v>537</v>
      </c>
    </row>
    <row r="471" spans="3:3" x14ac:dyDescent="0.2">
      <c r="C471" s="200" t="s">
        <v>366</v>
      </c>
    </row>
    <row r="473" spans="3:3" x14ac:dyDescent="0.2">
      <c r="C473" s="199" t="s">
        <v>86</v>
      </c>
    </row>
    <row r="474" spans="3:3" x14ac:dyDescent="0.2">
      <c r="C474" s="201"/>
    </row>
    <row r="475" spans="3:3" x14ac:dyDescent="0.2">
      <c r="C475" s="201" t="s">
        <v>367</v>
      </c>
    </row>
    <row r="476" spans="3:3" x14ac:dyDescent="0.2">
      <c r="C476" s="201" t="s">
        <v>368</v>
      </c>
    </row>
    <row r="478" spans="3:3" x14ac:dyDescent="0.2">
      <c r="C478" t="s">
        <v>538</v>
      </c>
    </row>
    <row r="479" spans="3:3" x14ac:dyDescent="0.2">
      <c r="C479" s="200" t="s">
        <v>369</v>
      </c>
    </row>
    <row r="481" spans="3:3" x14ac:dyDescent="0.2">
      <c r="C481" s="199" t="s">
        <v>370</v>
      </c>
    </row>
    <row r="482" spans="3:3" x14ac:dyDescent="0.2">
      <c r="C482" t="s">
        <v>371</v>
      </c>
    </row>
    <row r="483" spans="3:3" x14ac:dyDescent="0.2">
      <c r="C483" t="s">
        <v>372</v>
      </c>
    </row>
    <row r="484" spans="3:3" x14ac:dyDescent="0.2">
      <c r="C484" t="s">
        <v>539</v>
      </c>
    </row>
    <row r="485" spans="3:3" x14ac:dyDescent="0.2">
      <c r="C485" s="200" t="s">
        <v>373</v>
      </c>
    </row>
    <row r="487" spans="3:3" x14ac:dyDescent="0.2">
      <c r="C487" s="199" t="s">
        <v>374</v>
      </c>
    </row>
    <row r="488" spans="3:3" x14ac:dyDescent="0.2">
      <c r="C488" t="s">
        <v>375</v>
      </c>
    </row>
    <row r="489" spans="3:3" x14ac:dyDescent="0.2">
      <c r="C489" t="s">
        <v>189</v>
      </c>
    </row>
    <row r="490" spans="3:3" x14ac:dyDescent="0.2">
      <c r="C490" t="s">
        <v>540</v>
      </c>
    </row>
    <row r="491" spans="3:3" x14ac:dyDescent="0.2">
      <c r="C491" s="200" t="s">
        <v>376</v>
      </c>
    </row>
    <row r="493" spans="3:3" x14ac:dyDescent="0.2">
      <c r="C493" s="199" t="s">
        <v>377</v>
      </c>
    </row>
    <row r="494" spans="3:3" x14ac:dyDescent="0.2">
      <c r="C494" s="201"/>
    </row>
    <row r="495" spans="3:3" x14ac:dyDescent="0.2">
      <c r="C495" s="203" t="s">
        <v>378</v>
      </c>
    </row>
    <row r="496" spans="3:3" x14ac:dyDescent="0.2">
      <c r="C496" s="203" t="s">
        <v>379</v>
      </c>
    </row>
    <row r="498" spans="3:3" x14ac:dyDescent="0.2">
      <c r="C498" s="199" t="s">
        <v>380</v>
      </c>
    </row>
    <row r="499" spans="3:3" x14ac:dyDescent="0.2">
      <c r="C499" t="s">
        <v>541</v>
      </c>
    </row>
    <row r="500" spans="3:3" x14ac:dyDescent="0.2">
      <c r="C500" t="s">
        <v>235</v>
      </c>
    </row>
    <row r="501" spans="3:3" x14ac:dyDescent="0.2">
      <c r="C501" t="s">
        <v>542</v>
      </c>
    </row>
    <row r="502" spans="3:3" x14ac:dyDescent="0.2">
      <c r="C502" s="200" t="s">
        <v>381</v>
      </c>
    </row>
    <row r="504" spans="3:3" x14ac:dyDescent="0.2">
      <c r="C504" s="199" t="s">
        <v>91</v>
      </c>
    </row>
    <row r="505" spans="3:3" x14ac:dyDescent="0.2">
      <c r="C505" t="s">
        <v>382</v>
      </c>
    </row>
    <row r="506" spans="3:3" x14ac:dyDescent="0.2">
      <c r="C506" t="s">
        <v>383</v>
      </c>
    </row>
    <row r="507" spans="3:3" x14ac:dyDescent="0.2">
      <c r="C507" t="s">
        <v>543</v>
      </c>
    </row>
    <row r="508" spans="3:3" x14ac:dyDescent="0.2">
      <c r="C508" s="200" t="s">
        <v>384</v>
      </c>
    </row>
    <row r="510" spans="3:3" x14ac:dyDescent="0.2">
      <c r="C510" s="199" t="s">
        <v>92</v>
      </c>
    </row>
    <row r="511" spans="3:3" x14ac:dyDescent="0.2">
      <c r="C511" t="s">
        <v>385</v>
      </c>
    </row>
    <row r="512" spans="3:3" x14ac:dyDescent="0.2">
      <c r="C512" t="s">
        <v>209</v>
      </c>
    </row>
    <row r="513" spans="3:3" x14ac:dyDescent="0.2">
      <c r="C513" t="s">
        <v>544</v>
      </c>
    </row>
    <row r="514" spans="3:3" x14ac:dyDescent="0.2">
      <c r="C514" s="200" t="s">
        <v>386</v>
      </c>
    </row>
    <row r="516" spans="3:3" x14ac:dyDescent="0.2">
      <c r="C516" s="199" t="s">
        <v>387</v>
      </c>
    </row>
    <row r="517" spans="3:3" x14ac:dyDescent="0.2">
      <c r="C517" t="s">
        <v>388</v>
      </c>
    </row>
    <row r="518" spans="3:3" x14ac:dyDescent="0.2">
      <c r="C518" t="s">
        <v>389</v>
      </c>
    </row>
    <row r="519" spans="3:3" x14ac:dyDescent="0.2">
      <c r="C519" s="200" t="s">
        <v>390</v>
      </c>
    </row>
    <row r="521" spans="3:3" x14ac:dyDescent="0.2">
      <c r="C521" s="199" t="s">
        <v>93</v>
      </c>
    </row>
    <row r="522" spans="3:3" x14ac:dyDescent="0.2">
      <c r="C522" t="s">
        <v>545</v>
      </c>
    </row>
    <row r="523" spans="3:3" x14ac:dyDescent="0.2">
      <c r="C523" t="s">
        <v>391</v>
      </c>
    </row>
    <row r="524" spans="3:3" x14ac:dyDescent="0.2">
      <c r="C524" t="s">
        <v>546</v>
      </c>
    </row>
    <row r="525" spans="3:3" x14ac:dyDescent="0.2">
      <c r="C525" s="200" t="s">
        <v>392</v>
      </c>
    </row>
  </sheetData>
  <hyperlinks>
    <hyperlink ref="C7" r:id="rId1" display="http://www.villamedici.it/" xr:uid="{00000000-0004-0000-0500-000000000000}"/>
    <hyperlink ref="C10" r:id="rId2" display="http://www.bnf.fr/" xr:uid="{00000000-0004-0000-0500-000001000000}"/>
    <hyperlink ref="C16" r:id="rId3" display="http://www.bpi.fr/" xr:uid="{00000000-0004-0000-0500-000002000000}"/>
    <hyperlink ref="C23" r:id="rId4" display="http://www.monuments-nationaux.fr/" xr:uid="{00000000-0004-0000-0500-000003000000}"/>
    <hyperlink ref="C29" r:id="rId5" display="http://www.centrepompidou.fr/" xr:uid="{00000000-0004-0000-0500-000004000000}"/>
    <hyperlink ref="C36" r:id="rId6" display="http://www.cnap.fr/" xr:uid="{00000000-0004-0000-0500-000005000000}"/>
    <hyperlink ref="C42" r:id="rId7" display="http://www.cnc.fr/" xr:uid="{00000000-0004-0000-0500-000006000000}"/>
    <hyperlink ref="C49" r:id="rId8" display="http://www.centrenationaldulivre.fr/" xr:uid="{00000000-0004-0000-0500-000007000000}"/>
    <hyperlink ref="C54" r:id="rId9" display="http://www.musee-chateau-fontainebleau.fr/" xr:uid="{00000000-0004-0000-0500-000008000000}"/>
    <hyperlink ref="C60" r:id="rId10" display="http://www.chateauversailles.fr/" xr:uid="{00000000-0004-0000-0500-000009000000}"/>
    <hyperlink ref="C66" r:id="rId11" display="http://www.cnsad.fr/" xr:uid="{00000000-0004-0000-0500-00000A000000}"/>
    <hyperlink ref="C72" r:id="rId12" display="http://www.cnsmdp.fr/" xr:uid="{00000000-0004-0000-0500-00000B000000}"/>
    <hyperlink ref="C79" r:id="rId13" display="http://www.cnsmd-lyon.fr/" xr:uid="{00000000-0004-0000-0500-00000C000000}"/>
    <hyperlink ref="C86" r:id="rId14" display="http://www.ecoledulouvre.fr/" xr:uid="{00000000-0004-0000-0500-00000D000000}"/>
    <hyperlink ref="C92" r:id="rId15" display="http://www.ensapc.fr/" xr:uid="{00000000-0004-0000-0500-00000E000000}"/>
    <hyperlink ref="C98" r:id="rId16" display="https://www.ensp-arles.fr/" xr:uid="{00000000-0004-0000-0500-00000F000000}"/>
    <hyperlink ref="C104" r:id="rId17" display="http://www.ensad.fr/" xr:uid="{00000000-0004-0000-0500-000010000000}"/>
    <hyperlink ref="C110" r:id="rId18" display="http://www.ensba.fr/" xr:uid="{00000000-0004-0000-0500-000011000000}"/>
    <hyperlink ref="C115" r:id="rId19" display="https://www.rebatirnotredamedeparis.fr/" xr:uid="{00000000-0004-0000-0500-000012000000}"/>
    <hyperlink ref="C121" r:id="rId20" display="http://www.palais-portedoree.fr/" xr:uid="{00000000-0004-0000-0500-000013000000}"/>
    <hyperlink ref="C125" r:id="rId21" display="http://www.sevresciteceramique.fr/" xr:uid="{00000000-0004-0000-0500-000014000000}"/>
    <hyperlink ref="C126" r:id="rId22" display="http://www.musee-adriendubouche.fr/" xr:uid="{00000000-0004-0000-0500-000015000000}"/>
    <hyperlink ref="C156" r:id="rId23" display="http://www.mobiliernational.culture.gouv.fr/" xr:uid="{00000000-0004-0000-0500-000016000000}"/>
    <hyperlink ref="C161" r:id="rId24" display="http://www.musee-orsay.fr/" xr:uid="{00000000-0004-0000-0500-000017000000}"/>
    <hyperlink ref="C162" r:id="rId25" display="http://www.musee-orangerie.fr/" xr:uid="{00000000-0004-0000-0500-000018000000}"/>
    <hyperlink ref="C169" r:id="rId26" display="http://www.guimet.fr/" xr:uid="{00000000-0004-0000-0500-000019000000}"/>
    <hyperlink ref="C175" r:id="rId27" display="http://www.mucem.org/" xr:uid="{00000000-0004-0000-0500-00001A000000}"/>
    <hyperlink ref="C180" r:id="rId28" display="http://www.louvre.fr/" xr:uid="{00000000-0004-0000-0500-00001B000000}"/>
    <hyperlink ref="C186" r:id="rId29" display="http://www.musee-picasso.fr/" xr:uid="{00000000-0004-0000-0500-00001C000000}"/>
    <hyperlink ref="C192" r:id="rId30" display="http://www.quaibranly.fr/" xr:uid="{00000000-0004-0000-0500-00001D000000}"/>
    <hyperlink ref="C198" r:id="rId31" display="http://www.inrap.fr/" xr:uid="{00000000-0004-0000-0500-00001E000000}"/>
    <hyperlink ref="C204" r:id="rId32" display="http://www.inp.fr/" xr:uid="{00000000-0004-0000-0500-00001F000000}"/>
    <hyperlink ref="C208" r:id="rId33" display="http://www.musee-henner.fr/" xr:uid="{00000000-0004-0000-0500-000020000000}"/>
    <hyperlink ref="C209" r:id="rId34" display="http://www.musee-moreau.fr/" xr:uid="{00000000-0004-0000-0500-000021000000}"/>
    <hyperlink ref="C216" r:id="rId35" display="http://www.musee-rodin.fr/" xr:uid="{00000000-0004-0000-0500-000022000000}"/>
    <hyperlink ref="C222" r:id="rId36" display="http://www.oppic.fr/" xr:uid="{00000000-0004-0000-0500-000023000000}"/>
    <hyperlink ref="C233" r:id="rId37" display="http://www.marnelavallee.archi.fr/" xr:uid="{00000000-0004-0000-0500-000024000000}"/>
    <hyperlink ref="C239" r:id="rId38" display="http://www.paris-belleville.archi.fr/" xr:uid="{00000000-0004-0000-0500-000025000000}"/>
    <hyperlink ref="C245" r:id="rId39" display="http://www.paris-malaquais.archi.fr/" xr:uid="{00000000-0004-0000-0500-000026000000}"/>
    <hyperlink ref="C251" r:id="rId40" display="http://www.paris-valdeseine.archi.fr/" xr:uid="{00000000-0004-0000-0500-000027000000}"/>
    <hyperlink ref="C257" r:id="rId41" display="http://www.paris-lavillette.archi.fr/" xr:uid="{00000000-0004-0000-0500-000028000000}"/>
    <hyperlink ref="C264" r:id="rId42" display="http://www.versailles.archi.fr/" xr:uid="{00000000-0004-0000-0500-000029000000}"/>
    <hyperlink ref="C271" r:id="rId43" display="http://www.bordeaux.archi.fr/" xr:uid="{00000000-0004-0000-0500-00002A000000}"/>
    <hyperlink ref="C278" r:id="rId44" display="http://www.rennes.archi.fr/" xr:uid="{00000000-0004-0000-0500-00002B000000}"/>
    <hyperlink ref="C284" r:id="rId45" display="http://www.clermont-fd.archi.fr/" xr:uid="{00000000-0004-0000-0500-00002C000000}"/>
    <hyperlink ref="C291" r:id="rId46" display="http://www.grenoble.archi.fr/" xr:uid="{00000000-0004-0000-0500-00002D000000}"/>
    <hyperlink ref="C297" r:id="rId47" display="http://www.montpellier.archi.fr/" xr:uid="{00000000-0004-0000-0500-00002E000000}"/>
    <hyperlink ref="C303" r:id="rId48" display="http://www.lille.archi.fr/" xr:uid="{00000000-0004-0000-0500-00002F000000}"/>
    <hyperlink ref="C310" r:id="rId49" display="http://www.lyon.archi.fr/" xr:uid="{00000000-0004-0000-0500-000030000000}"/>
    <hyperlink ref="C316" r:id="rId50" display="http://www.marseille.archi.fr/" xr:uid="{00000000-0004-0000-0500-000031000000}"/>
    <hyperlink ref="C322" r:id="rId51" display="http://www.nancy.archi.fr/" xr:uid="{00000000-0004-0000-0500-000032000000}"/>
    <hyperlink ref="C329" r:id="rId52" display="http://www.nantes.archi.fr/" xr:uid="{00000000-0004-0000-0500-000033000000}"/>
    <hyperlink ref="C335" r:id="rId53" display="http://www.rouen.archi.fr/" xr:uid="{00000000-0004-0000-0500-000034000000}"/>
    <hyperlink ref="C342" r:id="rId54" display="http://www.st-etienne.archi.fr/" xr:uid="{00000000-0004-0000-0500-000035000000}"/>
    <hyperlink ref="C349" r:id="rId55" display="http://www.strasbourg.archi.fr/" xr:uid="{00000000-0004-0000-0500-000036000000}"/>
    <hyperlink ref="C356" r:id="rId56" display="http://www.toulouse.archi.fr/" xr:uid="{00000000-0004-0000-0500-000037000000}"/>
    <hyperlink ref="C367" r:id="rId57" display="http://www.ensa-bourges.fr/" xr:uid="{00000000-0004-0000-0500-000038000000}"/>
    <hyperlink ref="C374" r:id="rId58" display="http://www.ensa-dijon.fr/" xr:uid="{00000000-0004-0000-0500-000039000000}"/>
    <hyperlink ref="C381" r:id="rId59" display="http://ensa-limoges.fr/" xr:uid="{00000000-0004-0000-0500-00003A000000}"/>
    <hyperlink ref="C388" r:id="rId60" display="http://www.ensa-nancy.fr/" xr:uid="{00000000-0004-0000-0500-00003B000000}"/>
    <hyperlink ref="C394" r:id="rId61" display="http://www.villa-arson.fr/" xr:uid="{00000000-0004-0000-0500-00003C000000}"/>
    <hyperlink ref="C404" r:id="rId62" display="http://www.inha.fr/" xr:uid="{00000000-0004-0000-0500-00003D000000}"/>
    <hyperlink ref="C414" r:id="rId63" display="http://www.cnv.fr/" xr:uid="{00000000-0004-0000-0500-00003E000000}"/>
    <hyperlink ref="C420" r:id="rId64" display="http://www.cnd.fr/" xr:uid="{00000000-0004-0000-0500-00003F000000}"/>
    <hyperlink ref="C431" r:id="rId65" display="http://www.citechaillot.fr/" xr:uid="{00000000-0004-0000-0500-000040000000}"/>
    <hyperlink ref="C437" r:id="rId66" display="http://www.citedelamusique.fr/" xr:uid="{00000000-0004-0000-0500-000041000000}"/>
    <hyperlink ref="C443" r:id="rId67" display="http://www.comedie-francaise.fr/" xr:uid="{00000000-0004-0000-0500-000042000000}"/>
    <hyperlink ref="C448" r:id="rId68" display="http://www.chambord.org/" xr:uid="{00000000-0004-0000-0500-000043000000}"/>
    <hyperlink ref="C454" r:id="rId69" display="http://www.ensci.com/" xr:uid="{00000000-0004-0000-0500-000044000000}"/>
    <hyperlink ref="C460" r:id="rId70" display="http://www.femis.fr/" xr:uid="{00000000-0004-0000-0500-000045000000}"/>
    <hyperlink ref="C465" r:id="rId71" xr:uid="{00000000-0004-0000-0500-000046000000}"/>
    <hyperlink ref="C471" r:id="rId72" display="http://www.institut-national-audiovisuel.fr/" xr:uid="{00000000-0004-0000-0500-000047000000}"/>
    <hyperlink ref="C479" r:id="rId73" display="http://www.operadeparis.fr/" xr:uid="{00000000-0004-0000-0500-000048000000}"/>
    <hyperlink ref="C485" r:id="rId74" display="http://www.palais-decouverte.fr/" xr:uid="{00000000-0004-0000-0500-000049000000}"/>
    <hyperlink ref="C491" r:id="rId75" display="http://www.villette.com/" xr:uid="{00000000-0004-0000-0500-00004A000000}"/>
    <hyperlink ref="C495" r:id="rId76" display="http://www.grandpalais.fr/" xr:uid="{00000000-0004-0000-0500-00004B000000}"/>
    <hyperlink ref="C496" r:id="rId77" display="http://www.rmngp.fr/" xr:uid="{00000000-0004-0000-0500-00004C000000}"/>
    <hyperlink ref="C502" r:id="rId78" display="http://www.theatre-chaillot.fr/" xr:uid="{00000000-0004-0000-0500-00004D000000}"/>
    <hyperlink ref="C508" r:id="rId79" display="http://www.colline.fr/" xr:uid="{00000000-0004-0000-0500-00004E000000}"/>
    <hyperlink ref="C514" r:id="rId80" display="http://www.theatre-odeon.fr/" xr:uid="{00000000-0004-0000-0500-00004F000000}"/>
    <hyperlink ref="C525" r:id="rId81" display="http://www.tns.fr/" xr:uid="{00000000-0004-0000-0500-000050000000}"/>
  </hyperlinks>
  <pageMargins left="0.7" right="0.7" top="0.75" bottom="0.75" header="0.3" footer="0.3"/>
  <pageSetup paperSize="9" orientation="portrait" r:id="rId82"/>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workbookViewId="0"/>
  </sheetViews>
  <sheetFormatPr baseColWidth="10" defaultRowHeight="12.75" x14ac:dyDescent="0.2"/>
  <cols>
    <col min="1" max="1" width="5.5703125" customWidth="1"/>
    <col min="2" max="2" width="143.7109375" customWidth="1"/>
  </cols>
  <sheetData>
    <row r="1" spans="1:4" ht="38.85" customHeight="1" x14ac:dyDescent="0.2">
      <c r="B1" s="205" t="s">
        <v>551</v>
      </c>
    </row>
    <row r="3" spans="1:4" ht="23.25" x14ac:dyDescent="0.2">
      <c r="B3" s="204" t="s">
        <v>552</v>
      </c>
      <c r="D3" s="204" t="s">
        <v>552</v>
      </c>
    </row>
    <row r="5" spans="1:4" x14ac:dyDescent="0.2">
      <c r="A5">
        <v>1</v>
      </c>
      <c r="B5" s="199" t="s">
        <v>553</v>
      </c>
      <c r="D5" s="199" t="s">
        <v>553</v>
      </c>
    </row>
    <row r="6" spans="1:4" x14ac:dyDescent="0.2">
      <c r="A6">
        <v>2</v>
      </c>
      <c r="B6" s="199" t="s">
        <v>559</v>
      </c>
      <c r="D6" t="s">
        <v>554</v>
      </c>
    </row>
    <row r="7" spans="1:4" x14ac:dyDescent="0.2">
      <c r="A7">
        <v>3</v>
      </c>
      <c r="B7" s="199" t="s">
        <v>564</v>
      </c>
      <c r="D7" t="s">
        <v>555</v>
      </c>
    </row>
    <row r="8" spans="1:4" x14ac:dyDescent="0.2">
      <c r="A8">
        <v>4</v>
      </c>
      <c r="B8" s="199" t="s">
        <v>568</v>
      </c>
      <c r="D8" t="s">
        <v>556</v>
      </c>
    </row>
    <row r="9" spans="1:4" x14ac:dyDescent="0.2">
      <c r="A9">
        <v>5</v>
      </c>
      <c r="B9" s="199" t="s">
        <v>572</v>
      </c>
      <c r="D9" t="s">
        <v>557</v>
      </c>
    </row>
    <row r="10" spans="1:4" x14ac:dyDescent="0.2">
      <c r="A10">
        <v>6</v>
      </c>
      <c r="B10" s="199" t="s">
        <v>578</v>
      </c>
      <c r="D10" s="200" t="s">
        <v>558</v>
      </c>
    </row>
    <row r="11" spans="1:4" x14ac:dyDescent="0.2">
      <c r="A11">
        <v>7</v>
      </c>
      <c r="B11" s="199" t="s">
        <v>583</v>
      </c>
    </row>
    <row r="12" spans="1:4" x14ac:dyDescent="0.2">
      <c r="A12">
        <v>8</v>
      </c>
      <c r="B12" s="199" t="s">
        <v>588</v>
      </c>
      <c r="D12" s="199" t="s">
        <v>559</v>
      </c>
    </row>
    <row r="13" spans="1:4" x14ac:dyDescent="0.2">
      <c r="A13">
        <v>9</v>
      </c>
      <c r="B13" s="199" t="s">
        <v>593</v>
      </c>
      <c r="D13" t="s">
        <v>560</v>
      </c>
    </row>
    <row r="14" spans="1:4" x14ac:dyDescent="0.2">
      <c r="A14">
        <v>10</v>
      </c>
      <c r="B14" s="199" t="s">
        <v>598</v>
      </c>
      <c r="D14" t="s">
        <v>561</v>
      </c>
    </row>
    <row r="15" spans="1:4" x14ac:dyDescent="0.2">
      <c r="A15">
        <v>11</v>
      </c>
      <c r="B15" s="199" t="s">
        <v>603</v>
      </c>
      <c r="D15" t="s">
        <v>562</v>
      </c>
    </row>
    <row r="16" spans="1:4" x14ac:dyDescent="0.2">
      <c r="A16">
        <v>12</v>
      </c>
      <c r="B16" s="199" t="s">
        <v>608</v>
      </c>
      <c r="D16" s="200" t="s">
        <v>563</v>
      </c>
    </row>
    <row r="18" spans="1:4" ht="23.25" x14ac:dyDescent="0.2">
      <c r="B18" s="204" t="s">
        <v>613</v>
      </c>
      <c r="D18" s="199" t="s">
        <v>564</v>
      </c>
    </row>
    <row r="19" spans="1:4" x14ac:dyDescent="0.2">
      <c r="D19" t="s">
        <v>565</v>
      </c>
    </row>
    <row r="20" spans="1:4" x14ac:dyDescent="0.2">
      <c r="A20">
        <v>13</v>
      </c>
      <c r="B20" s="199" t="s">
        <v>614</v>
      </c>
      <c r="D20" t="s">
        <v>566</v>
      </c>
    </row>
    <row r="21" spans="1:4" x14ac:dyDescent="0.2">
      <c r="A21">
        <v>14</v>
      </c>
      <c r="B21" s="199" t="s">
        <v>619</v>
      </c>
      <c r="D21" s="200" t="s">
        <v>567</v>
      </c>
    </row>
    <row r="22" spans="1:4" x14ac:dyDescent="0.2">
      <c r="A22">
        <v>15</v>
      </c>
      <c r="B22" s="199" t="s">
        <v>624</v>
      </c>
    </row>
    <row r="23" spans="1:4" x14ac:dyDescent="0.2">
      <c r="A23">
        <v>16</v>
      </c>
      <c r="B23" s="199" t="s">
        <v>629</v>
      </c>
      <c r="D23" s="199" t="s">
        <v>568</v>
      </c>
    </row>
    <row r="24" spans="1:4" x14ac:dyDescent="0.2">
      <c r="A24">
        <v>17</v>
      </c>
      <c r="B24" s="199" t="s">
        <v>634</v>
      </c>
      <c r="D24" t="s">
        <v>569</v>
      </c>
    </row>
    <row r="25" spans="1:4" x14ac:dyDescent="0.2">
      <c r="D25" t="s">
        <v>570</v>
      </c>
    </row>
    <row r="26" spans="1:4" ht="23.25" x14ac:dyDescent="0.2">
      <c r="B26" s="204" t="s">
        <v>638</v>
      </c>
      <c r="D26" s="200" t="s">
        <v>571</v>
      </c>
    </row>
    <row r="28" spans="1:4" x14ac:dyDescent="0.2">
      <c r="A28">
        <v>18</v>
      </c>
      <c r="B28" s="199" t="s">
        <v>639</v>
      </c>
      <c r="D28" s="199" t="s">
        <v>572</v>
      </c>
    </row>
    <row r="29" spans="1:4" x14ac:dyDescent="0.2">
      <c r="A29">
        <v>19</v>
      </c>
      <c r="B29" s="199" t="s">
        <v>653</v>
      </c>
      <c r="D29" t="s">
        <v>573</v>
      </c>
    </row>
    <row r="30" spans="1:4" x14ac:dyDescent="0.2">
      <c r="A30">
        <v>20</v>
      </c>
      <c r="B30" s="199" t="s">
        <v>663</v>
      </c>
      <c r="D30" t="s">
        <v>574</v>
      </c>
    </row>
    <row r="31" spans="1:4" x14ac:dyDescent="0.2">
      <c r="A31">
        <v>21</v>
      </c>
      <c r="B31" s="199" t="s">
        <v>670</v>
      </c>
      <c r="D31" t="s">
        <v>575</v>
      </c>
    </row>
    <row r="32" spans="1:4" x14ac:dyDescent="0.2">
      <c r="A32">
        <v>22</v>
      </c>
      <c r="B32" s="199" t="s">
        <v>675</v>
      </c>
      <c r="D32" t="s">
        <v>576</v>
      </c>
    </row>
    <row r="33" spans="1:4" x14ac:dyDescent="0.2">
      <c r="A33">
        <v>23</v>
      </c>
      <c r="B33" s="199" t="s">
        <v>680</v>
      </c>
      <c r="D33" s="200" t="s">
        <v>577</v>
      </c>
    </row>
    <row r="34" spans="1:4" x14ac:dyDescent="0.2">
      <c r="A34">
        <v>24</v>
      </c>
      <c r="B34" s="199" t="s">
        <v>690</v>
      </c>
    </row>
    <row r="35" spans="1:4" x14ac:dyDescent="0.2">
      <c r="A35">
        <v>25</v>
      </c>
      <c r="B35" s="199" t="s">
        <v>696</v>
      </c>
      <c r="D35" s="199" t="s">
        <v>578</v>
      </c>
    </row>
    <row r="36" spans="1:4" x14ac:dyDescent="0.2">
      <c r="D36" t="s">
        <v>579</v>
      </c>
    </row>
    <row r="37" spans="1:4" x14ac:dyDescent="0.2">
      <c r="D37" t="s">
        <v>580</v>
      </c>
    </row>
    <row r="38" spans="1:4" x14ac:dyDescent="0.2">
      <c r="D38" t="s">
        <v>581</v>
      </c>
    </row>
    <row r="39" spans="1:4" x14ac:dyDescent="0.2">
      <c r="D39" s="200" t="s">
        <v>582</v>
      </c>
    </row>
    <row r="41" spans="1:4" x14ac:dyDescent="0.2">
      <c r="D41" s="199" t="s">
        <v>583</v>
      </c>
    </row>
    <row r="42" spans="1:4" x14ac:dyDescent="0.2">
      <c r="D42" t="s">
        <v>584</v>
      </c>
    </row>
    <row r="43" spans="1:4" x14ac:dyDescent="0.2">
      <c r="D43" t="s">
        <v>585</v>
      </c>
    </row>
    <row r="44" spans="1:4" x14ac:dyDescent="0.2">
      <c r="D44" t="s">
        <v>586</v>
      </c>
    </row>
    <row r="45" spans="1:4" x14ac:dyDescent="0.2">
      <c r="D45" s="200" t="s">
        <v>587</v>
      </c>
    </row>
    <row r="47" spans="1:4" x14ac:dyDescent="0.2">
      <c r="D47" s="199" t="s">
        <v>588</v>
      </c>
    </row>
    <row r="48" spans="1:4" x14ac:dyDescent="0.2">
      <c r="D48" t="s">
        <v>589</v>
      </c>
    </row>
    <row r="49" spans="4:4" x14ac:dyDescent="0.2">
      <c r="D49" t="s">
        <v>590</v>
      </c>
    </row>
    <row r="50" spans="4:4" x14ac:dyDescent="0.2">
      <c r="D50" t="s">
        <v>591</v>
      </c>
    </row>
    <row r="51" spans="4:4" x14ac:dyDescent="0.2">
      <c r="D51" s="200" t="s">
        <v>592</v>
      </c>
    </row>
    <row r="53" spans="4:4" x14ac:dyDescent="0.2">
      <c r="D53" s="199" t="s">
        <v>593</v>
      </c>
    </row>
    <row r="54" spans="4:4" x14ac:dyDescent="0.2">
      <c r="D54" t="s">
        <v>594</v>
      </c>
    </row>
    <row r="55" spans="4:4" x14ac:dyDescent="0.2">
      <c r="D55" t="s">
        <v>595</v>
      </c>
    </row>
    <row r="56" spans="4:4" x14ac:dyDescent="0.2">
      <c r="D56" t="s">
        <v>596</v>
      </c>
    </row>
    <row r="57" spans="4:4" x14ac:dyDescent="0.2">
      <c r="D57" s="200" t="s">
        <v>597</v>
      </c>
    </row>
    <row r="59" spans="4:4" x14ac:dyDescent="0.2">
      <c r="D59" s="199" t="s">
        <v>598</v>
      </c>
    </row>
    <row r="60" spans="4:4" x14ac:dyDescent="0.2">
      <c r="D60" t="s">
        <v>599</v>
      </c>
    </row>
    <row r="61" spans="4:4" x14ac:dyDescent="0.2">
      <c r="D61" t="s">
        <v>600</v>
      </c>
    </row>
    <row r="62" spans="4:4" x14ac:dyDescent="0.2">
      <c r="D62" t="s">
        <v>601</v>
      </c>
    </row>
    <row r="63" spans="4:4" x14ac:dyDescent="0.2">
      <c r="D63" s="200" t="s">
        <v>602</v>
      </c>
    </row>
    <row r="65" spans="4:4" x14ac:dyDescent="0.2">
      <c r="D65" s="199" t="s">
        <v>603</v>
      </c>
    </row>
    <row r="66" spans="4:4" x14ac:dyDescent="0.2">
      <c r="D66" t="s">
        <v>604</v>
      </c>
    </row>
    <row r="67" spans="4:4" x14ac:dyDescent="0.2">
      <c r="D67" t="s">
        <v>605</v>
      </c>
    </row>
    <row r="68" spans="4:4" x14ac:dyDescent="0.2">
      <c r="D68" t="s">
        <v>606</v>
      </c>
    </row>
    <row r="69" spans="4:4" x14ac:dyDescent="0.2">
      <c r="D69" s="200" t="s">
        <v>607</v>
      </c>
    </row>
    <row r="71" spans="4:4" x14ac:dyDescent="0.2">
      <c r="D71" s="199" t="s">
        <v>608</v>
      </c>
    </row>
    <row r="72" spans="4:4" x14ac:dyDescent="0.2">
      <c r="D72" t="s">
        <v>609</v>
      </c>
    </row>
    <row r="73" spans="4:4" x14ac:dyDescent="0.2">
      <c r="D73" t="s">
        <v>610</v>
      </c>
    </row>
    <row r="74" spans="4:4" x14ac:dyDescent="0.2">
      <c r="D74" t="s">
        <v>611</v>
      </c>
    </row>
    <row r="75" spans="4:4" x14ac:dyDescent="0.2">
      <c r="D75" s="200" t="s">
        <v>612</v>
      </c>
    </row>
    <row r="77" spans="4:4" ht="23.25" x14ac:dyDescent="0.2">
      <c r="D77" s="204"/>
    </row>
    <row r="79" spans="4:4" ht="23.25" x14ac:dyDescent="0.2">
      <c r="D79" s="204" t="s">
        <v>613</v>
      </c>
    </row>
    <row r="81" spans="4:4" x14ac:dyDescent="0.2">
      <c r="D81" s="199" t="s">
        <v>614</v>
      </c>
    </row>
    <row r="82" spans="4:4" x14ac:dyDescent="0.2">
      <c r="D82" t="s">
        <v>615</v>
      </c>
    </row>
    <row r="83" spans="4:4" x14ac:dyDescent="0.2">
      <c r="D83" t="s">
        <v>616</v>
      </c>
    </row>
    <row r="84" spans="4:4" x14ac:dyDescent="0.2">
      <c r="D84" t="s">
        <v>617</v>
      </c>
    </row>
    <row r="85" spans="4:4" x14ac:dyDescent="0.2">
      <c r="D85" s="200" t="s">
        <v>618</v>
      </c>
    </row>
    <row r="87" spans="4:4" x14ac:dyDescent="0.2">
      <c r="D87" s="199" t="s">
        <v>619</v>
      </c>
    </row>
    <row r="88" spans="4:4" x14ac:dyDescent="0.2">
      <c r="D88" t="s">
        <v>620</v>
      </c>
    </row>
    <row r="89" spans="4:4" x14ac:dyDescent="0.2">
      <c r="D89" t="s">
        <v>621</v>
      </c>
    </row>
    <row r="90" spans="4:4" x14ac:dyDescent="0.2">
      <c r="D90" t="s">
        <v>622</v>
      </c>
    </row>
    <row r="91" spans="4:4" x14ac:dyDescent="0.2">
      <c r="D91" s="200" t="s">
        <v>623</v>
      </c>
    </row>
    <row r="93" spans="4:4" x14ac:dyDescent="0.2">
      <c r="D93" s="199" t="s">
        <v>624</v>
      </c>
    </row>
    <row r="94" spans="4:4" x14ac:dyDescent="0.2">
      <c r="D94" t="s">
        <v>625</v>
      </c>
    </row>
    <row r="95" spans="4:4" x14ac:dyDescent="0.2">
      <c r="D95" t="s">
        <v>626</v>
      </c>
    </row>
    <row r="96" spans="4:4" x14ac:dyDescent="0.2">
      <c r="D96" t="s">
        <v>627</v>
      </c>
    </row>
    <row r="97" spans="4:4" x14ac:dyDescent="0.2">
      <c r="D97" s="200" t="s">
        <v>628</v>
      </c>
    </row>
    <row r="99" spans="4:4" x14ac:dyDescent="0.2">
      <c r="D99" s="199" t="s">
        <v>629</v>
      </c>
    </row>
    <row r="100" spans="4:4" x14ac:dyDescent="0.2">
      <c r="D100" t="s">
        <v>630</v>
      </c>
    </row>
    <row r="101" spans="4:4" x14ac:dyDescent="0.2">
      <c r="D101" t="s">
        <v>631</v>
      </c>
    </row>
    <row r="102" spans="4:4" x14ac:dyDescent="0.2">
      <c r="D102" t="s">
        <v>632</v>
      </c>
    </row>
    <row r="103" spans="4:4" x14ac:dyDescent="0.2">
      <c r="D103" s="200" t="s">
        <v>633</v>
      </c>
    </row>
    <row r="105" spans="4:4" x14ac:dyDescent="0.2">
      <c r="D105" s="199" t="s">
        <v>634</v>
      </c>
    </row>
    <row r="106" spans="4:4" x14ac:dyDescent="0.2">
      <c r="D106" t="s">
        <v>635</v>
      </c>
    </row>
    <row r="107" spans="4:4" x14ac:dyDescent="0.2">
      <c r="D107" t="s">
        <v>212</v>
      </c>
    </row>
    <row r="108" spans="4:4" x14ac:dyDescent="0.2">
      <c r="D108" t="s">
        <v>636</v>
      </c>
    </row>
    <row r="109" spans="4:4" x14ac:dyDescent="0.2">
      <c r="D109" s="200" t="s">
        <v>637</v>
      </c>
    </row>
    <row r="111" spans="4:4" ht="23.25" x14ac:dyDescent="0.2">
      <c r="D111" s="204" t="s">
        <v>638</v>
      </c>
    </row>
    <row r="113" spans="4:4" x14ac:dyDescent="0.2">
      <c r="D113" s="199" t="s">
        <v>639</v>
      </c>
    </row>
    <row r="114" spans="4:4" x14ac:dyDescent="0.2">
      <c r="D114" t="s">
        <v>640</v>
      </c>
    </row>
    <row r="115" spans="4:4" x14ac:dyDescent="0.2">
      <c r="D115" t="s">
        <v>641</v>
      </c>
    </row>
    <row r="116" spans="4:4" x14ac:dyDescent="0.2">
      <c r="D116" t="s">
        <v>350</v>
      </c>
    </row>
    <row r="117" spans="4:4" x14ac:dyDescent="0.2">
      <c r="D117" t="s">
        <v>642</v>
      </c>
    </row>
    <row r="118" spans="4:4" x14ac:dyDescent="0.2">
      <c r="D118" s="200" t="s">
        <v>643</v>
      </c>
    </row>
    <row r="119" spans="4:4" x14ac:dyDescent="0.2">
      <c r="D119" s="202" t="s">
        <v>644</v>
      </c>
    </row>
    <row r="120" spans="4:4" x14ac:dyDescent="0.2">
      <c r="D120" t="s">
        <v>645</v>
      </c>
    </row>
    <row r="121" spans="4:4" x14ac:dyDescent="0.2">
      <c r="D121" t="s">
        <v>646</v>
      </c>
    </row>
    <row r="122" spans="4:4" x14ac:dyDescent="0.2">
      <c r="D122" t="s">
        <v>647</v>
      </c>
    </row>
    <row r="124" spans="4:4" x14ac:dyDescent="0.2">
      <c r="D124" s="202" t="s">
        <v>648</v>
      </c>
    </row>
    <row r="125" spans="4:4" x14ac:dyDescent="0.2">
      <c r="D125" t="s">
        <v>649</v>
      </c>
    </row>
    <row r="126" spans="4:4" x14ac:dyDescent="0.2">
      <c r="D126" t="s">
        <v>650</v>
      </c>
    </row>
    <row r="127" spans="4:4" x14ac:dyDescent="0.2">
      <c r="D127" t="s">
        <v>651</v>
      </c>
    </row>
    <row r="128" spans="4:4" x14ac:dyDescent="0.2">
      <c r="D128" t="s">
        <v>652</v>
      </c>
    </row>
    <row r="130" spans="4:4" x14ac:dyDescent="0.2">
      <c r="D130" s="199" t="s">
        <v>653</v>
      </c>
    </row>
    <row r="132" spans="4:4" x14ac:dyDescent="0.2">
      <c r="D132" s="202" t="s">
        <v>654</v>
      </c>
    </row>
    <row r="133" spans="4:4" x14ac:dyDescent="0.2">
      <c r="D133" t="s">
        <v>655</v>
      </c>
    </row>
    <row r="134" spans="4:4" x14ac:dyDescent="0.2">
      <c r="D134" t="s">
        <v>656</v>
      </c>
    </row>
    <row r="135" spans="4:4" x14ac:dyDescent="0.2">
      <c r="D135" t="s">
        <v>350</v>
      </c>
    </row>
    <row r="136" spans="4:4" x14ac:dyDescent="0.2">
      <c r="D136" s="202" t="s">
        <v>657</v>
      </c>
    </row>
    <row r="137" spans="4:4" x14ac:dyDescent="0.2">
      <c r="D137" t="s">
        <v>658</v>
      </c>
    </row>
    <row r="138" spans="4:4" x14ac:dyDescent="0.2">
      <c r="D138" t="s">
        <v>659</v>
      </c>
    </row>
    <row r="139" spans="4:4" x14ac:dyDescent="0.2">
      <c r="D139" t="s">
        <v>660</v>
      </c>
    </row>
    <row r="140" spans="4:4" x14ac:dyDescent="0.2">
      <c r="D140" t="s">
        <v>661</v>
      </c>
    </row>
    <row r="141" spans="4:4" x14ac:dyDescent="0.2">
      <c r="D141" t="s">
        <v>662</v>
      </c>
    </row>
    <row r="143" spans="4:4" x14ac:dyDescent="0.2">
      <c r="D143" s="199" t="s">
        <v>663</v>
      </c>
    </row>
    <row r="144" spans="4:4" x14ac:dyDescent="0.2">
      <c r="D144" t="s">
        <v>664</v>
      </c>
    </row>
    <row r="145" spans="4:4" x14ac:dyDescent="0.2">
      <c r="D145" t="s">
        <v>665</v>
      </c>
    </row>
    <row r="146" spans="4:4" x14ac:dyDescent="0.2">
      <c r="D146" t="s">
        <v>666</v>
      </c>
    </row>
    <row r="147" spans="4:4" x14ac:dyDescent="0.2">
      <c r="D147" t="s">
        <v>667</v>
      </c>
    </row>
    <row r="148" spans="4:4" x14ac:dyDescent="0.2">
      <c r="D148" t="s">
        <v>668</v>
      </c>
    </row>
    <row r="149" spans="4:4" x14ac:dyDescent="0.2">
      <c r="D149" s="200" t="s">
        <v>669</v>
      </c>
    </row>
    <row r="151" spans="4:4" x14ac:dyDescent="0.2">
      <c r="D151" s="199" t="s">
        <v>670</v>
      </c>
    </row>
    <row r="152" spans="4:4" x14ac:dyDescent="0.2">
      <c r="D152" t="s">
        <v>671</v>
      </c>
    </row>
    <row r="153" spans="4:4" x14ac:dyDescent="0.2">
      <c r="D153" t="s">
        <v>672</v>
      </c>
    </row>
    <row r="154" spans="4:4" x14ac:dyDescent="0.2">
      <c r="D154" t="s">
        <v>673</v>
      </c>
    </row>
    <row r="155" spans="4:4" x14ac:dyDescent="0.2">
      <c r="D155" s="200" t="s">
        <v>674</v>
      </c>
    </row>
    <row r="157" spans="4:4" x14ac:dyDescent="0.2">
      <c r="D157" s="199" t="s">
        <v>675</v>
      </c>
    </row>
    <row r="158" spans="4:4" x14ac:dyDescent="0.2">
      <c r="D158" t="s">
        <v>676</v>
      </c>
    </row>
    <row r="159" spans="4:4" x14ac:dyDescent="0.2">
      <c r="D159" t="s">
        <v>677</v>
      </c>
    </row>
    <row r="160" spans="4:4" x14ac:dyDescent="0.2">
      <c r="D160" t="s">
        <v>678</v>
      </c>
    </row>
    <row r="161" spans="4:4" x14ac:dyDescent="0.2">
      <c r="D161" s="200" t="s">
        <v>679</v>
      </c>
    </row>
    <row r="163" spans="4:4" x14ac:dyDescent="0.2">
      <c r="D163" s="199" t="s">
        <v>680</v>
      </c>
    </row>
    <row r="164" spans="4:4" x14ac:dyDescent="0.2">
      <c r="D164" s="201"/>
    </row>
    <row r="165" spans="4:4" x14ac:dyDescent="0.2">
      <c r="D165" s="201" t="s">
        <v>681</v>
      </c>
    </row>
    <row r="166" spans="4:4" x14ac:dyDescent="0.2">
      <c r="D166" s="201" t="s">
        <v>682</v>
      </c>
    </row>
    <row r="167" spans="4:4" x14ac:dyDescent="0.2">
      <c r="D167" s="201" t="s">
        <v>683</v>
      </c>
    </row>
    <row r="168" spans="4:4" x14ac:dyDescent="0.2">
      <c r="D168" s="201"/>
    </row>
    <row r="169" spans="4:4" x14ac:dyDescent="0.2">
      <c r="D169" s="201" t="s">
        <v>684</v>
      </c>
    </row>
    <row r="170" spans="4:4" x14ac:dyDescent="0.2">
      <c r="D170" s="201" t="s">
        <v>685</v>
      </c>
    </row>
    <row r="171" spans="4:4" x14ac:dyDescent="0.2">
      <c r="D171" s="201" t="s">
        <v>686</v>
      </c>
    </row>
    <row r="172" spans="4:4" x14ac:dyDescent="0.2">
      <c r="D172" s="201"/>
    </row>
    <row r="173" spans="4:4" x14ac:dyDescent="0.2">
      <c r="D173" s="201" t="s">
        <v>687</v>
      </c>
    </row>
    <row r="174" spans="4:4" x14ac:dyDescent="0.2">
      <c r="D174" s="201" t="s">
        <v>688</v>
      </c>
    </row>
    <row r="176" spans="4:4" x14ac:dyDescent="0.2">
      <c r="D176" s="200" t="s">
        <v>689</v>
      </c>
    </row>
    <row r="178" spans="4:4" x14ac:dyDescent="0.2">
      <c r="D178" s="199" t="s">
        <v>690</v>
      </c>
    </row>
    <row r="179" spans="4:4" x14ac:dyDescent="0.2">
      <c r="D179" t="s">
        <v>691</v>
      </c>
    </row>
    <row r="180" spans="4:4" x14ac:dyDescent="0.2">
      <c r="D180" t="s">
        <v>692</v>
      </c>
    </row>
    <row r="181" spans="4:4" x14ac:dyDescent="0.2">
      <c r="D181" t="s">
        <v>693</v>
      </c>
    </row>
    <row r="182" spans="4:4" x14ac:dyDescent="0.2">
      <c r="D182" t="s">
        <v>694</v>
      </c>
    </row>
    <row r="183" spans="4:4" x14ac:dyDescent="0.2">
      <c r="D183" s="200" t="s">
        <v>695</v>
      </c>
    </row>
    <row r="185" spans="4:4" x14ac:dyDescent="0.2">
      <c r="D185" s="199" t="s">
        <v>696</v>
      </c>
    </row>
    <row r="186" spans="4:4" x14ac:dyDescent="0.2">
      <c r="D186" t="s">
        <v>697</v>
      </c>
    </row>
    <row r="187" spans="4:4" x14ac:dyDescent="0.2">
      <c r="D187" t="s">
        <v>698</v>
      </c>
    </row>
    <row r="188" spans="4:4" x14ac:dyDescent="0.2">
      <c r="D188" t="s">
        <v>699</v>
      </c>
    </row>
    <row r="189" spans="4:4" x14ac:dyDescent="0.2">
      <c r="D189" s="200" t="s">
        <v>700</v>
      </c>
    </row>
  </sheetData>
  <hyperlinks>
    <hyperlink ref="D10" r:id="rId1" display="http://www.chateau-malmaison.fr/" xr:uid="{00000000-0004-0000-0600-000000000000}"/>
    <hyperlink ref="D16" r:id="rId2" display="http://musees-nationaux-malmaison.fr/musee-maisonbonaparte/" xr:uid="{00000000-0004-0000-0600-000001000000}"/>
    <hyperlink ref="D21" r:id="rId3" display="http://musees-nationaux-malmaison.fr/musees-napoleonien-africain/" xr:uid="{00000000-0004-0000-0600-000002000000}"/>
    <hyperlink ref="D26" r:id="rId4" display="http://www.musee-renaissance.fr/" xr:uid="{00000000-0004-0000-0600-000003000000}"/>
    <hyperlink ref="D33" r:id="rId5" display="http://www.musee-moyenage.fr/" xr:uid="{00000000-0004-0000-0600-000004000000}"/>
    <hyperlink ref="D39" r:id="rId6" display="http://www.musee-magnin.fr/" xr:uid="{00000000-0004-0000-0600-000005000000}"/>
    <hyperlink ref="D45" r:id="rId7" display="http://musee-clemenceau-delattre.fr/" xr:uid="{00000000-0004-0000-0600-000006000000}"/>
    <hyperlink ref="D51" r:id="rId8" display="http://www.musee-fernandleger.fr/" xr:uid="{00000000-0004-0000-0600-000007000000}"/>
    <hyperlink ref="D57" r:id="rId9" display="http://www.musee-chagall.fr/" xr:uid="{00000000-0004-0000-0600-000008000000}"/>
    <hyperlink ref="D63" r:id="rId10" display="http://www.musee-picasso-vallauris.fr/" xr:uid="{00000000-0004-0000-0600-000009000000}"/>
    <hyperlink ref="D69" r:id="rId11" display="http://www.port-royal-des-champs.eu/" xr:uid="{00000000-0004-0000-0600-00000A000000}"/>
    <hyperlink ref="D75" r:id="rId12" display="http://www.musee-prehistoire-eyzies.fr/" xr:uid="{00000000-0004-0000-0600-00000B000000}"/>
    <hyperlink ref="D85" r:id="rId13" display="http://palaisdecompiegne.fr/" xr:uid="{00000000-0004-0000-0600-00000C000000}"/>
    <hyperlink ref="D91" r:id="rId14" display="http://www.museefrancoamericain.fr/" xr:uid="{00000000-0004-0000-0600-00000D000000}"/>
    <hyperlink ref="D97" r:id="rId15" display="http://musee-archeologienationale.fr/" xr:uid="{00000000-0004-0000-0600-00000E000000}"/>
    <hyperlink ref="D103" r:id="rId16" display="http://www.musee-chateau-pau.fr/" xr:uid="{00000000-0004-0000-0600-00000F000000}"/>
    <hyperlink ref="D109" r:id="rId17" display="http://www.museedesplansreliefs.culture.fr/" xr:uid="{00000000-0004-0000-0600-000010000000}"/>
    <hyperlink ref="D118" r:id="rId18" display="http://www.c2rmf.fr/" xr:uid="{00000000-0004-0000-0600-000011000000}"/>
    <hyperlink ref="D149" r:id="rId19" display="https://www.culture.gouv.fr/Thematiques/Archeologie/Acteurs-metiers-formations/Le-Departement-des-recherches-subaquatiques-et-sous-marines" xr:uid="{00000000-0004-0000-0600-000012000000}"/>
    <hyperlink ref="D155" r:id="rId20" display="http://www.lrmh.fr/" xr:uid="{00000000-0004-0000-0600-000013000000}"/>
    <hyperlink ref="D161" r:id="rId21" display="http://www.mediatheque-patrimoine.culture.gouv.fr/" xr:uid="{00000000-0004-0000-0600-000014000000}"/>
    <hyperlink ref="D176" r:id="rId22" display="http://www.archives-nationales.culture.gouv.fr/" xr:uid="{00000000-0004-0000-0600-000015000000}"/>
    <hyperlink ref="D183" r:id="rId23" display="http://www.archivesnationales.culture.gouv.fr/camt/" xr:uid="{00000000-0004-0000-0600-000016000000}"/>
    <hyperlink ref="D189" r:id="rId24" display="http://www.archivesnationales.culture.gouv.fr/anom/fr/" xr:uid="{00000000-0004-0000-0600-000017000000}"/>
  </hyperlinks>
  <pageMargins left="0.7" right="0.7" top="0.75" bottom="0.75" header="0.3" footer="0.3"/>
  <pageSetup paperSize="9" orientation="portrait" r:id="rId25"/>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
  <sheetViews>
    <sheetView workbookViewId="0"/>
  </sheetViews>
  <sheetFormatPr baseColWidth="10" defaultColWidth="11.42578125" defaultRowHeight="11.25" x14ac:dyDescent="0.2"/>
  <cols>
    <col min="1" max="1" width="15.7109375" style="21" customWidth="1"/>
    <col min="2" max="2" width="11.42578125" style="21"/>
    <col min="3" max="3" width="12.140625" style="21" customWidth="1"/>
    <col min="4" max="4" width="13.7109375" style="21" customWidth="1"/>
    <col min="5" max="15" width="11.42578125" style="21"/>
    <col min="16" max="16" width="16.85546875" style="21" customWidth="1"/>
    <col min="17" max="16384" width="11.42578125" style="21"/>
  </cols>
  <sheetData>
    <row r="1" spans="1:9" x14ac:dyDescent="0.2">
      <c r="A1" s="53" t="s">
        <v>759</v>
      </c>
    </row>
    <row r="2" spans="1:9" x14ac:dyDescent="0.2">
      <c r="A2" s="68" t="s">
        <v>60</v>
      </c>
    </row>
    <row r="4" spans="1:9" x14ac:dyDescent="0.2">
      <c r="A4" s="728"/>
      <c r="B4" s="729" t="s">
        <v>18</v>
      </c>
      <c r="C4" s="729" t="s">
        <v>835</v>
      </c>
      <c r="D4" s="729" t="s">
        <v>856</v>
      </c>
      <c r="E4" s="730" t="s">
        <v>46</v>
      </c>
    </row>
    <row r="5" spans="1:9" ht="12.75" x14ac:dyDescent="0.2">
      <c r="A5" s="728"/>
      <c r="B5" s="729"/>
      <c r="C5" s="729"/>
      <c r="D5" s="729"/>
      <c r="E5" s="730"/>
      <c r="I5" s="94"/>
    </row>
    <row r="6" spans="1:9" x14ac:dyDescent="0.2">
      <c r="A6" s="728"/>
      <c r="B6" s="729"/>
      <c r="C6" s="729"/>
      <c r="D6" s="729"/>
      <c r="E6" s="730"/>
    </row>
    <row r="7" spans="1:9" x14ac:dyDescent="0.2">
      <c r="A7" s="731" t="s">
        <v>47</v>
      </c>
      <c r="B7" s="732">
        <v>541</v>
      </c>
      <c r="C7" s="732">
        <v>830</v>
      </c>
      <c r="D7" s="732">
        <v>6420</v>
      </c>
      <c r="E7" s="732">
        <v>7791</v>
      </c>
      <c r="F7" s="64"/>
      <c r="H7" s="64"/>
    </row>
    <row r="8" spans="1:9" x14ac:dyDescent="0.2">
      <c r="A8" s="731" t="s">
        <v>48</v>
      </c>
      <c r="B8" s="732">
        <v>244</v>
      </c>
      <c r="C8" s="732">
        <v>346</v>
      </c>
      <c r="D8" s="732">
        <v>1416</v>
      </c>
      <c r="E8" s="732">
        <v>2006</v>
      </c>
      <c r="F8" s="64"/>
    </row>
    <row r="9" spans="1:9" x14ac:dyDescent="0.2">
      <c r="A9" s="733"/>
      <c r="B9" s="734">
        <v>785</v>
      </c>
      <c r="C9" s="734">
        <v>1176</v>
      </c>
      <c r="D9" s="734">
        <v>7836</v>
      </c>
      <c r="E9" s="734">
        <v>9797</v>
      </c>
      <c r="F9" s="64"/>
    </row>
    <row r="10" spans="1:9" x14ac:dyDescent="0.2">
      <c r="A10" s="733" t="s">
        <v>741</v>
      </c>
      <c r="B10" s="733"/>
      <c r="C10" s="733"/>
      <c r="D10" s="733"/>
      <c r="E10" s="733"/>
    </row>
    <row r="11" spans="1:9" x14ac:dyDescent="0.2">
      <c r="A11" s="733" t="s">
        <v>718</v>
      </c>
      <c r="B11" s="735"/>
      <c r="C11" s="735"/>
      <c r="D11" s="733"/>
      <c r="E11" s="733"/>
    </row>
    <row r="12" spans="1:9" x14ac:dyDescent="0.2">
      <c r="B12" s="64"/>
      <c r="C12" s="64"/>
      <c r="D12" s="64"/>
      <c r="E12" s="64"/>
    </row>
    <row r="13" spans="1:9" x14ac:dyDescent="0.2">
      <c r="A13" s="3" t="s">
        <v>758</v>
      </c>
      <c r="B13" s="64"/>
      <c r="C13" s="64"/>
      <c r="D13" s="64"/>
      <c r="E13" s="64"/>
    </row>
  </sheetData>
  <customSheetViews>
    <customSheetView guid="{254CA843-A8D1-434E-AB9C-F327B1D1E748}">
      <selection activeCell="A2" sqref="A2"/>
      <pageMargins left="0.7" right="0.7" top="0.75" bottom="0.75" header="0.3" footer="0.3"/>
      <pageSetup paperSize="9" orientation="portrait" r:id="rId1"/>
    </customSheetView>
    <customSheetView guid="{A4014A12-8077-400D-909C-C8C0AE2652D2}">
      <selection activeCell="A2" sqref="A2"/>
      <pageMargins left="0.7" right="0.7" top="0.75" bottom="0.75" header="0.3" footer="0.3"/>
      <pageSetup paperSize="9" orientation="portrait" r:id="rId2"/>
    </customSheetView>
    <customSheetView guid="{EF36F323-8F00-4DED-B12A-4D51E72FA301}">
      <pageMargins left="0.7" right="0.7" top="0.75" bottom="0.75" header="0.3" footer="0.3"/>
      <pageSetup paperSize="9" orientation="portrait" r:id="rId3"/>
    </customSheetView>
    <customSheetView guid="{D4A8130B-E15E-430B-BC62-FA365B34E0AF}">
      <selection activeCell="A2" sqref="A2"/>
      <pageMargins left="0.7" right="0.7" top="0.75" bottom="0.75" header="0.3" footer="0.3"/>
      <pageSetup paperSize="9" orientation="portrait" r:id="rId4"/>
    </customSheetView>
    <customSheetView guid="{D7C60D54-F168-4802-9C20-D9E241B3AC75}">
      <selection activeCell="A2" sqref="A2"/>
      <pageMargins left="0.7" right="0.7" top="0.75" bottom="0.75" header="0.3" footer="0.3"/>
      <pageSetup paperSize="9" orientation="portrait" r:id="rId5"/>
    </customSheetView>
    <customSheetView guid="{B5EA72E7-EF27-46AE-B0E4-CAECE2734832}">
      <selection activeCell="A2" sqref="A2"/>
      <pageMargins left="0.7" right="0.7" top="0.75" bottom="0.75" header="0.3" footer="0.3"/>
      <pageSetup paperSize="9" orientation="portrait" r:id="rId6"/>
    </customSheetView>
  </customSheetViews>
  <mergeCells count="5">
    <mergeCell ref="A4:A6"/>
    <mergeCell ref="B4:B6"/>
    <mergeCell ref="C4:C6"/>
    <mergeCell ref="D4:D6"/>
    <mergeCell ref="E4:E6"/>
  </mergeCells>
  <pageMargins left="0.7" right="0.7" top="0.75" bottom="0.75" header="0.3" footer="0.3"/>
  <pageSetup paperSize="9" orientation="portrait" r:id="rId7"/>
  <headerFooter>
    <oddFooter>&amp;C&amp;1#&amp;"Calibri"&amp;12&amp;K008000C1 Données Internes</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1"/>
  <sheetViews>
    <sheetView zoomScaleNormal="100" workbookViewId="0"/>
  </sheetViews>
  <sheetFormatPr baseColWidth="10" defaultColWidth="11.5703125" defaultRowHeight="11.25" x14ac:dyDescent="0.2"/>
  <cols>
    <col min="1" max="1" width="95" style="3" customWidth="1"/>
    <col min="2" max="2" width="8" style="3" customWidth="1"/>
    <col min="3" max="3" width="7.7109375" style="3" customWidth="1"/>
    <col min="4" max="4" width="7.28515625" style="3" customWidth="1"/>
    <col min="5" max="5" width="7.7109375" style="3" customWidth="1"/>
    <col min="6" max="6" width="7.42578125" style="3" customWidth="1"/>
    <col min="7" max="7" width="7.7109375" style="3" customWidth="1"/>
    <col min="8" max="8" width="7.28515625" style="3" customWidth="1"/>
    <col min="9" max="9" width="6.85546875" style="3" customWidth="1"/>
    <col min="10" max="12" width="8.28515625" style="3" customWidth="1"/>
    <col min="13" max="16384" width="11.5703125" style="3"/>
  </cols>
  <sheetData>
    <row r="1" spans="1:15" x14ac:dyDescent="0.2">
      <c r="A1" s="31" t="s">
        <v>838</v>
      </c>
      <c r="M1" s="27"/>
    </row>
    <row r="2" spans="1:15" x14ac:dyDescent="0.2">
      <c r="A2" s="265" t="s">
        <v>837</v>
      </c>
      <c r="M2" s="27"/>
    </row>
    <row r="3" spans="1:15" x14ac:dyDescent="0.2">
      <c r="A3" s="265"/>
      <c r="M3" s="27"/>
    </row>
    <row r="4" spans="1:15" ht="12.75" x14ac:dyDescent="0.2">
      <c r="A4" s="195" t="s">
        <v>833</v>
      </c>
      <c r="B4" s="603">
        <v>2014</v>
      </c>
      <c r="C4" s="603">
        <v>2015</v>
      </c>
      <c r="D4" s="603">
        <v>2016</v>
      </c>
      <c r="E4" s="603">
        <v>2017</v>
      </c>
      <c r="F4" s="603">
        <v>2018</v>
      </c>
      <c r="G4" s="603">
        <v>2019</v>
      </c>
      <c r="H4" s="604">
        <v>2020</v>
      </c>
      <c r="I4" s="604">
        <v>2021</v>
      </c>
      <c r="J4" s="58">
        <v>2022</v>
      </c>
      <c r="K4" s="603">
        <v>2023</v>
      </c>
      <c r="L4" s="603">
        <v>2024</v>
      </c>
      <c r="N4"/>
      <c r="O4"/>
    </row>
    <row r="5" spans="1:15" ht="20.45" customHeight="1" x14ac:dyDescent="0.2">
      <c r="A5" s="672" t="s">
        <v>851</v>
      </c>
      <c r="B5" s="673">
        <v>6451.6906258618692</v>
      </c>
      <c r="C5" s="673">
        <v>5881.4658711342872</v>
      </c>
      <c r="D5" s="673">
        <v>5738.1206502533332</v>
      </c>
      <c r="E5" s="673">
        <v>5806.8747983264411</v>
      </c>
      <c r="F5" s="673">
        <v>5820.2894298985866</v>
      </c>
      <c r="G5" s="673">
        <v>6143.2401478752681</v>
      </c>
      <c r="H5" s="674">
        <v>5630.2221763238003</v>
      </c>
      <c r="I5" s="674">
        <v>5856.0701107642408</v>
      </c>
      <c r="J5" s="679">
        <v>5965.8537949000001</v>
      </c>
      <c r="K5" s="675"/>
      <c r="L5" s="676"/>
      <c r="N5"/>
      <c r="O5" s="1"/>
    </row>
    <row r="6" spans="1:15" ht="20.45" customHeight="1" x14ac:dyDescent="0.2">
      <c r="A6" s="677" t="s">
        <v>853</v>
      </c>
      <c r="B6" s="673">
        <v>4264.1291932739468</v>
      </c>
      <c r="C6" s="673">
        <v>4437.2691999999997</v>
      </c>
      <c r="D6" s="673">
        <v>4672.6596720167481</v>
      </c>
      <c r="E6" s="673">
        <v>4756.7012427318423</v>
      </c>
      <c r="F6" s="673">
        <v>4775.9735415057912</v>
      </c>
      <c r="G6" s="673">
        <v>4751.4088451643638</v>
      </c>
      <c r="H6" s="673">
        <v>5078.7834777251182</v>
      </c>
      <c r="I6" s="673">
        <v>5064.9006027117375</v>
      </c>
      <c r="J6" s="673">
        <v>5003.5200000000004</v>
      </c>
      <c r="K6" s="673">
        <v>4988.0400000000009</v>
      </c>
      <c r="L6" s="674">
        <v>5256.56</v>
      </c>
      <c r="M6" s="62"/>
      <c r="N6"/>
      <c r="O6" s="94"/>
    </row>
    <row r="7" spans="1:15" ht="20.45" customHeight="1" x14ac:dyDescent="0.2">
      <c r="A7" s="678" t="s">
        <v>834</v>
      </c>
      <c r="B7" s="674">
        <v>3815.6043044942598</v>
      </c>
      <c r="C7" s="674">
        <v>3760.9131876173137</v>
      </c>
      <c r="D7" s="674">
        <v>3712.3510154256801</v>
      </c>
      <c r="E7" s="674">
        <v>3945.0920636641376</v>
      </c>
      <c r="F7" s="674">
        <v>3930.1315907335911</v>
      </c>
      <c r="G7" s="674">
        <v>3946.7252874702235</v>
      </c>
      <c r="H7" s="674">
        <v>4774.1325477725122</v>
      </c>
      <c r="I7" s="674">
        <v>4849.8157381275996</v>
      </c>
      <c r="J7" s="679">
        <v>4236.9248850000004</v>
      </c>
      <c r="K7" s="674">
        <v>4591.3452360000001</v>
      </c>
      <c r="L7" s="674">
        <v>4641.0678159999998</v>
      </c>
      <c r="N7"/>
      <c r="O7" s="94"/>
    </row>
    <row r="8" spans="1:15" ht="20.45" customHeight="1" x14ac:dyDescent="0.2">
      <c r="A8" s="672" t="s">
        <v>852</v>
      </c>
      <c r="B8" s="673">
        <v>1912.6269124498949</v>
      </c>
      <c r="C8" s="673">
        <v>1838.446226760025</v>
      </c>
      <c r="D8" s="673">
        <v>1921.6925733719977</v>
      </c>
      <c r="E8" s="673">
        <v>2016.4856009109535</v>
      </c>
      <c r="F8" s="673">
        <v>2094.2152269373964</v>
      </c>
      <c r="G8" s="673">
        <v>2211.8115146486084</v>
      </c>
      <c r="H8" s="674">
        <v>1951.4471675334323</v>
      </c>
      <c r="I8" s="674">
        <v>2150.5286981003178</v>
      </c>
      <c r="J8" s="679">
        <v>2189.8897494600001</v>
      </c>
      <c r="K8" s="675"/>
      <c r="L8" s="676"/>
      <c r="N8"/>
      <c r="O8" s="94"/>
    </row>
    <row r="9" spans="1:15" ht="20.45" customHeight="1" x14ac:dyDescent="0.2">
      <c r="A9" s="672" t="s">
        <v>835</v>
      </c>
      <c r="B9" s="673">
        <v>1521.8806073108346</v>
      </c>
      <c r="C9" s="673">
        <v>1394.6113575765612</v>
      </c>
      <c r="D9" s="673">
        <v>1345.6931442607472</v>
      </c>
      <c r="E9" s="673">
        <v>1263.7354815706105</v>
      </c>
      <c r="F9" s="673">
        <v>1219.4245769927945</v>
      </c>
      <c r="G9" s="673">
        <v>1263.047467667918</v>
      </c>
      <c r="H9" s="673">
        <v>997.10398964625176</v>
      </c>
      <c r="I9" s="674">
        <v>1187.4277725221191</v>
      </c>
      <c r="J9" s="679">
        <v>1187.3924212634511</v>
      </c>
      <c r="K9" s="675"/>
      <c r="L9" s="676"/>
      <c r="N9"/>
      <c r="O9" s="94"/>
    </row>
    <row r="10" spans="1:15" ht="20.45" customHeight="1" x14ac:dyDescent="0.2">
      <c r="A10" s="672" t="s">
        <v>18</v>
      </c>
      <c r="B10" s="673">
        <v>843.47689255199884</v>
      </c>
      <c r="C10" s="673">
        <v>875.92128838701058</v>
      </c>
      <c r="D10" s="673">
        <v>777.06650132785126</v>
      </c>
      <c r="E10" s="673">
        <v>761.24312675225485</v>
      </c>
      <c r="F10" s="673">
        <v>791.32096639882059</v>
      </c>
      <c r="G10" s="673">
        <v>809.9548088570848</v>
      </c>
      <c r="H10" s="674">
        <v>849.56720413195762</v>
      </c>
      <c r="I10" s="674">
        <v>800.50009249816571</v>
      </c>
      <c r="J10" s="679">
        <v>785.37950161000003</v>
      </c>
      <c r="K10" s="675"/>
      <c r="L10" s="676"/>
    </row>
    <row r="12" spans="1:15" x14ac:dyDescent="0.2">
      <c r="A12" s="23" t="s">
        <v>44</v>
      </c>
    </row>
    <row r="13" spans="1:15" x14ac:dyDescent="0.2">
      <c r="A13" s="3" t="s">
        <v>836</v>
      </c>
    </row>
    <row r="15" spans="1:15" x14ac:dyDescent="0.2">
      <c r="A15" s="3" t="s">
        <v>45</v>
      </c>
    </row>
    <row r="17" spans="1:1" x14ac:dyDescent="0.2">
      <c r="A17" s="3" t="s">
        <v>95</v>
      </c>
    </row>
    <row r="18" spans="1:1" x14ac:dyDescent="0.2">
      <c r="A18" s="3" t="s">
        <v>36</v>
      </c>
    </row>
    <row r="19" spans="1:1" x14ac:dyDescent="0.2">
      <c r="A19" s="3" t="s">
        <v>96</v>
      </c>
    </row>
    <row r="21" spans="1:1" x14ac:dyDescent="0.2">
      <c r="A21" s="3" t="s">
        <v>839</v>
      </c>
    </row>
  </sheetData>
  <customSheetViews>
    <customSheetView guid="{254CA843-A8D1-434E-AB9C-F327B1D1E748}">
      <selection activeCell="I7" sqref="I7"/>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election activeCell="I6" sqref="I6"/>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election activeCell="J12" sqref="J12"/>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election activeCell="J12" sqref="J12"/>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election activeCell="I3" sqref="I3"/>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pageMargins left="0.78749999999999998" right="0.78749999999999998" top="1.0249999999999999" bottom="1.0249999999999999" header="0.78749999999999998" footer="0.78749999999999998"/>
  <pageSetup paperSize="9" firstPageNumber="0" orientation="portrait" r:id="rId7"/>
  <headerFooter>
    <oddHeader>&amp;C&amp;A</oddHeader>
    <oddFooter>&amp;C&amp;"Calibri"&amp;11&amp;K000000&amp;"Calibri"&amp;11&amp;K000000&amp;"Calibri"&amp;11&amp;K000000Page &amp;P_x000D_&amp;1#&amp;"Calibri"&amp;12&amp;K008000C1 Données Internes</oddFooter>
  </headerFooter>
  <legacyDrawing r:id="rId8"/>
</worksheet>
</file>

<file path=docProps/app.xml><?xml version="1.0" encoding="utf-8"?>
<Properties xmlns="http://schemas.openxmlformats.org/officeDocument/2006/extended-properties" xmlns:vt="http://schemas.openxmlformats.org/officeDocument/2006/docPropsVTypes">
  <TotalTime>652</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Sommaire</vt:lpstr>
      <vt:lpstr>Feuil1</vt:lpstr>
      <vt:lpstr>Tableau 1</vt:lpstr>
      <vt:lpstr>Tableau 2  </vt:lpstr>
      <vt:lpstr>Tableau 3 </vt:lpstr>
      <vt:lpstr>Liste EP</vt:lpstr>
      <vt:lpstr>SCN</vt:lpstr>
      <vt:lpstr>Graphique 1</vt:lpstr>
      <vt:lpstr>Graphique 2</vt:lpstr>
      <vt:lpstr>Tableau 4</vt:lpstr>
      <vt:lpstr>Tableau 5 </vt:lpstr>
      <vt:lpstr>Tableau 6</vt:lpstr>
      <vt:lpstr>Graphique 3</vt:lpstr>
      <vt:lpstr>'Tableau 1'!Zone_d_impression</vt:lpstr>
      <vt:lpstr>'Tableau 5 '!Zone_d_impression</vt:lpstr>
      <vt:lpstr>'Tableau 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ministere de la Culture</dc:creator>
  <cp:lastModifiedBy>BAUCHAT Barbara</cp:lastModifiedBy>
  <cp:lastPrinted>2020-02-20T11:11:52Z</cp:lastPrinted>
  <dcterms:created xsi:type="dcterms:W3CDTF">2017-01-03T10:13:51Z</dcterms:created>
  <dcterms:modified xsi:type="dcterms:W3CDTF">2025-04-24T08:06:52Z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2024-12-10T15:49:09Z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73a2d140-ac4c-4ae2-918e-29fbcb53e36b</vt:lpwstr>
  </property>
  <property fmtid="{D5CDD505-2E9C-101B-9397-08002B2CF9AE}" pid="8" name="MSIP_Label_37f782e2-1048-4ae6-8561-ea50d7047004_ContentBits">
    <vt:lpwstr>2</vt:lpwstr>
  </property>
</Properties>
</file>