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Z-PUBLICATIONS 2007-2023\CHIFFRES CLES 2023\Tableaux Excel pour site MC\II. Formations, emplois, revenus\"/>
    </mc:Choice>
  </mc:AlternateContent>
  <xr:revisionPtr revIDLastSave="0" documentId="13_ncr:1_{48E8ECD2-3E97-4558-90B8-BBA69C80FDF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mmaire" sheetId="8" r:id="rId1"/>
    <sheet name="Graphique 1 " sheetId="3" r:id="rId2"/>
    <sheet name="Graphique 2 " sheetId="10" r:id="rId3"/>
    <sheet name="Tableau 1" sheetId="6" r:id="rId4"/>
    <sheet name="Tableau 2" sheetId="5" r:id="rId5"/>
    <sheet name="Tableau 3" sheetId="4" r:id="rId6"/>
    <sheet name="Graphique 3" sheetId="11" r:id="rId7"/>
    <sheet name="Graphique 4" sheetId="7" r:id="rId8"/>
    <sheet name="Graphique 5" sheetId="12" r:id="rId9"/>
  </sheets>
  <definedNames>
    <definedName name="_xlnm._FilterDatabase" localSheetId="5" hidden="1">'Tableau 3'!$A$1:$B$21</definedName>
    <definedName name="_xlnm.Print_Area" localSheetId="5">'Tableau 3'!$A$4:$B$27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4" l="1"/>
  <c r="D51" i="4"/>
  <c r="E51" i="4"/>
  <c r="F51" i="4"/>
  <c r="D94" i="12" l="1"/>
  <c r="K4" i="5" l="1"/>
  <c r="I4" i="5"/>
  <c r="H4" i="5"/>
  <c r="G4" i="5"/>
  <c r="F4" i="5"/>
  <c r="E4" i="5"/>
  <c r="D4" i="5"/>
  <c r="C4" i="5"/>
  <c r="B4" i="5"/>
  <c r="J4" i="5"/>
  <c r="F41" i="10" l="1"/>
  <c r="F40" i="10"/>
  <c r="F39" i="10"/>
  <c r="F5" i="10" l="1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</calcChain>
</file>

<file path=xl/sharedStrings.xml><?xml version="1.0" encoding="utf-8"?>
<sst xmlns="http://schemas.openxmlformats.org/spreadsheetml/2006/main" count="130" uniqueCount="106">
  <si>
    <t>Total</t>
  </si>
  <si>
    <t>Droits d'auteur</t>
  </si>
  <si>
    <t>Droits voisins</t>
  </si>
  <si>
    <t>champs</t>
  </si>
  <si>
    <t>audiovisuel, spectacle vivant, écrit</t>
  </si>
  <si>
    <t>copie numérique et photocopie livre et presse</t>
  </si>
  <si>
    <t>arts visuels</t>
  </si>
  <si>
    <t>prêt bibliothèque et copie privée pour le livre</t>
  </si>
  <si>
    <t>arts visuels et image fixe</t>
  </si>
  <si>
    <t>jeux de télévision</t>
  </si>
  <si>
    <t>danseurs, choristes, chanteurs et musiciens</t>
  </si>
  <si>
    <t>producteurs indépendants et sociétés internationales (Sony Music France, Universal et Warner)</t>
  </si>
  <si>
    <t>Producteurs indépendants</t>
  </si>
  <si>
    <t>producteurs cinéma et télévision</t>
  </si>
  <si>
    <t>réalisateurs producteurs cinéma</t>
  </si>
  <si>
    <t>Nombre total d’œuvres nouvelles</t>
  </si>
  <si>
    <t>Œuvres audiovisuelles</t>
  </si>
  <si>
    <t>Œuvres du spectacle vivant</t>
  </si>
  <si>
    <t>Dont copie privée</t>
  </si>
  <si>
    <t>musique, humour…</t>
  </si>
  <si>
    <t>audiovisuel, écrit, arts numériques, journalisme….</t>
  </si>
  <si>
    <t>retransmission simultanée cable, satellite, etc.</t>
  </si>
  <si>
    <t>Télévision, radio</t>
  </si>
  <si>
    <t>Supports sonores et audiovisuels</t>
  </si>
  <si>
    <t>Droits généraux</t>
  </si>
  <si>
    <t>Etranger</t>
  </si>
  <si>
    <t>Internet</t>
  </si>
  <si>
    <t>Droits d'auteur et droits voisins</t>
  </si>
  <si>
    <t>Année</t>
  </si>
  <si>
    <t>Montant</t>
  </si>
  <si>
    <t>TOTAL</t>
  </si>
  <si>
    <t xml:space="preserve">Organismes de gestion </t>
  </si>
  <si>
    <t xml:space="preserve">artistes interprètes </t>
  </si>
  <si>
    <t>comédiens, danseurs, artistes interprètes</t>
  </si>
  <si>
    <t>2017</t>
  </si>
  <si>
    <t>2018</t>
  </si>
  <si>
    <t>2019</t>
  </si>
  <si>
    <t>2020</t>
  </si>
  <si>
    <t>2021</t>
  </si>
  <si>
    <t>2012</t>
  </si>
  <si>
    <t>2013</t>
  </si>
  <si>
    <t>2014</t>
  </si>
  <si>
    <t>2015</t>
  </si>
  <si>
    <t>2016</t>
  </si>
  <si>
    <t>Unités</t>
  </si>
  <si>
    <t>Sacem</t>
  </si>
  <si>
    <t>SACD</t>
  </si>
  <si>
    <t>Scam</t>
  </si>
  <si>
    <t>CFC</t>
  </si>
  <si>
    <t>ADAGP</t>
  </si>
  <si>
    <t>Sofia</t>
  </si>
  <si>
    <t>SEAM</t>
  </si>
  <si>
    <t>SAIF</t>
  </si>
  <si>
    <t>Saje</t>
  </si>
  <si>
    <t>Sociétés d'artistes interprètes</t>
  </si>
  <si>
    <t>Adami</t>
  </si>
  <si>
    <t>Spedidam</t>
  </si>
  <si>
    <t>Sai</t>
  </si>
  <si>
    <t>Sociétés de producteurs phonographiques</t>
  </si>
  <si>
    <t>SCPP</t>
  </si>
  <si>
    <t>SPPF</t>
  </si>
  <si>
    <t>Sociétés de producteurs audiovisuels</t>
  </si>
  <si>
    <t>Procirep</t>
  </si>
  <si>
    <t>Angoa</t>
  </si>
  <si>
    <t>Arp</t>
  </si>
  <si>
    <t>Scelf</t>
  </si>
  <si>
    <r>
      <t>2016</t>
    </r>
    <r>
      <rPr>
        <b/>
        <vertAlign val="superscript"/>
        <sz val="8"/>
        <rFont val="Arial"/>
        <family val="2"/>
      </rPr>
      <t xml:space="preserve"> 1</t>
    </r>
  </si>
  <si>
    <r>
      <t xml:space="preserve">2017 </t>
    </r>
    <r>
      <rPr>
        <b/>
        <vertAlign val="superscript"/>
        <sz val="8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</si>
  <si>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Les résultats 2017 ont été impactés par un changement contractuel qui s'est traduit par une augmentation des collectes.</t>
    </r>
  </si>
  <si>
    <t>Millions d'euros constants 2022 HT</t>
  </si>
  <si>
    <t>Graphique 2 - Droits de rémunération pour copie privée collectés, 1986-2022</t>
  </si>
  <si>
    <t>Audiovisuel</t>
  </si>
  <si>
    <t>Musique</t>
  </si>
  <si>
    <t>Écrit</t>
  </si>
  <si>
    <t>Arts visuels</t>
  </si>
  <si>
    <r>
      <t xml:space="preserve">Sources : Commission pour la rémunération de la copie privée ; </t>
    </r>
    <r>
      <rPr>
        <i/>
        <sz val="8"/>
        <color theme="1"/>
        <rFont val="Arial"/>
        <family val="2"/>
      </rPr>
      <t>Rapport du Gouvernement au Parlement sur la rémunération pour copie privée</t>
    </r>
    <r>
      <rPr>
        <sz val="8"/>
        <color theme="1"/>
        <rFont val="Arial"/>
        <family val="2"/>
      </rPr>
      <t>, oct. 2022 ; rapports de transparence Copie France 2020, 2021 et 2022 / DEPS, Ministère de la Culture, 2023</t>
    </r>
  </si>
  <si>
    <t>Graphique 2 - Droits de rémunération pour copie privée collectés et mis en répartition, 1986-2022</t>
  </si>
  <si>
    <t>2022</t>
  </si>
  <si>
    <t>Millions d'euros constants 2022</t>
  </si>
  <si>
    <t>Source : Syndicat national de l'édition / DEPS, Ministère de la Culture, 2023</t>
  </si>
  <si>
    <t>Source : SACD / DEPS, Ministère de la Culture, 2023</t>
  </si>
  <si>
    <t>Tableau 2 - Nouvelles œuvres déclarées au répertoire de la SACD, 2013-2022</t>
  </si>
  <si>
    <t>Lieux sonorisés</t>
  </si>
  <si>
    <t>Radios</t>
  </si>
  <si>
    <t>Télévisions</t>
  </si>
  <si>
    <t>Têtes de réseaux</t>
  </si>
  <si>
    <t>Source : Spré / DEPS, Ministère de la Culture, 2023</t>
  </si>
  <si>
    <t>Discothèques</t>
  </si>
  <si>
    <t>Graphique 5  - Concentration des revenus artistiques des artistes-auteurs en 2021</t>
  </si>
  <si>
    <t>X</t>
  </si>
  <si>
    <t>Egalité</t>
  </si>
  <si>
    <t>Artistes-auteurs</t>
  </si>
  <si>
    <t>évol. 2021/2022</t>
  </si>
  <si>
    <t>Source : Sacem / DEPS, Ministère de la Culture, 2023</t>
  </si>
  <si>
    <t>Graphique 1 - Rémunérations perçues par les organismes de gestion collective des droits d'auteur et droits voisins, 1997-2022</t>
  </si>
  <si>
    <t>Source : Organismes de gestion des droits d'auteurs et droits voisins / DEPS, Ministère de la Culture, 2023</t>
  </si>
  <si>
    <t>Montant perçus (milliers d’euros constants 2022)</t>
  </si>
  <si>
    <t>Tableau 2 - Rémunérations perçues par les organismes de gestion des droits d'auteur et des droits voisins gérés collectivement, 2020-2022</t>
  </si>
  <si>
    <t>Évolution 2021/2022</t>
  </si>
  <si>
    <t>Tableau 3 - Rémunérations perçues par les organismes de gestion des droits d'auteur et des droits voisins gérés collectivement, 2020-2022</t>
  </si>
  <si>
    <t>Tableau 1 - Origines des droits perçus par la Sacem, 2015-2022</t>
  </si>
  <si>
    <t>reproduction musicale graphique</t>
  </si>
  <si>
    <t>droits d'adaptation audiovisuelle ou théâtrale des œuvres littéraires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</si>
  <si>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Les résultats de 2016 ont été recalculés sur la base de ce changement contractuel entre la Sacem et la Société pour l'administration du droit de reproduction mécanique (SDRM).</t>
    </r>
  </si>
  <si>
    <t>Graphique 3 - Perceptions au titre de la rémunération équitable, 2008-2022</t>
  </si>
  <si>
    <t>Graphique 4 - Evolution des montants des droits d'auteur versés par les éditeurs de livre, 2012-2022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</si>
</sst>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0.0"/>
    <numFmt numFmtId="167" formatCode="#,##0.0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0" tint="-0.249977111117893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medium">
        <color rgb="FF000000"/>
      </left>
      <right style="thin">
        <color rgb="FFC1C1C1"/>
      </right>
      <top style="thin">
        <color rgb="FFC1C1C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Fill="1"/>
    <xf numFmtId="0" fontId="1" fillId="0" borderId="0" xfId="0" applyFont="1" applyBorder="1"/>
    <xf numFmtId="0" fontId="4" fillId="0" borderId="2" xfId="0" applyFont="1" applyBorder="1"/>
    <xf numFmtId="9" fontId="1" fillId="0" borderId="0" xfId="2" applyFont="1"/>
    <xf numFmtId="9" fontId="1" fillId="0" borderId="0" xfId="0" applyNumberFormat="1" applyFont="1"/>
    <xf numFmtId="0" fontId="8" fillId="0" borderId="0" xfId="0" applyFont="1"/>
    <xf numFmtId="49" fontId="7" fillId="0" borderId="0" xfId="0" applyNumberFormat="1" applyFont="1" applyBorder="1" applyAlignment="1">
      <alignment horizontal="center"/>
    </xf>
    <xf numFmtId="166" fontId="7" fillId="0" borderId="2" xfId="0" applyNumberFormat="1" applyFont="1" applyBorder="1"/>
    <xf numFmtId="166" fontId="5" fillId="0" borderId="0" xfId="0" applyNumberFormat="1" applyFont="1" applyBorder="1"/>
    <xf numFmtId="166" fontId="8" fillId="0" borderId="0" xfId="0" applyNumberFormat="1" applyFont="1" applyBorder="1" applyAlignment="1">
      <alignment horizontal="right"/>
    </xf>
    <xf numFmtId="166" fontId="5" fillId="0" borderId="1" xfId="0" applyNumberFormat="1" applyFont="1" applyBorder="1"/>
    <xf numFmtId="49" fontId="1" fillId="0" borderId="0" xfId="0" applyNumberFormat="1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1" fillId="0" borderId="0" xfId="3" applyFont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/>
    <xf numFmtId="0" fontId="4" fillId="0" borderId="0" xfId="0" applyFont="1" applyAlignment="1">
      <alignment horizontal="center" vertical="center"/>
    </xf>
    <xf numFmtId="9" fontId="1" fillId="0" borderId="0" xfId="2" applyFont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4" fillId="0" borderId="7" xfId="0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/>
    </xf>
    <xf numFmtId="0" fontId="11" fillId="0" borderId="0" xfId="3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9" fontId="1" fillId="0" borderId="0" xfId="2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168" fontId="1" fillId="0" borderId="0" xfId="2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5" fontId="4" fillId="0" borderId="2" xfId="1" applyNumberFormat="1" applyFont="1" applyBorder="1" applyAlignment="1">
      <alignment horizontal="center" vertical="center"/>
    </xf>
    <xf numFmtId="9" fontId="4" fillId="0" borderId="2" xfId="2" applyNumberFormat="1" applyFont="1" applyBorder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9" fontId="1" fillId="0" borderId="0" xfId="2" applyNumberFormat="1" applyFont="1" applyAlignment="1">
      <alignment horizontal="center" vertical="center"/>
    </xf>
    <xf numFmtId="9" fontId="1" fillId="0" borderId="0" xfId="2" applyFont="1" applyAlignment="1">
      <alignment horizontal="center" vertical="center"/>
    </xf>
    <xf numFmtId="9" fontId="4" fillId="0" borderId="2" xfId="2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10" fillId="0" borderId="0" xfId="2" applyFont="1" applyAlignment="1">
      <alignment horizontal="center"/>
    </xf>
    <xf numFmtId="167" fontId="7" fillId="0" borderId="3" xfId="0" applyNumberFormat="1" applyFont="1" applyBorder="1" applyAlignment="1">
      <alignment horizontal="center"/>
    </xf>
    <xf numFmtId="167" fontId="5" fillId="0" borderId="9" xfId="0" applyNumberFormat="1" applyFont="1" applyBorder="1" applyAlignment="1">
      <alignment horizontal="center"/>
    </xf>
    <xf numFmtId="167" fontId="8" fillId="0" borderId="9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9" fontId="12" fillId="0" borderId="0" xfId="2" applyFont="1" applyAlignment="1">
      <alignment horizontal="center"/>
    </xf>
    <xf numFmtId="0" fontId="10" fillId="0" borderId="0" xfId="0" applyFont="1" applyAlignment="1">
      <alignment horizontal="center" wrapText="1"/>
    </xf>
    <xf numFmtId="9" fontId="1" fillId="0" borderId="0" xfId="0" applyNumberFormat="1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1" fillId="0" borderId="0" xfId="3" applyFont="1"/>
    <xf numFmtId="168" fontId="1" fillId="0" borderId="0" xfId="2" applyNumberFormat="1" applyFont="1"/>
    <xf numFmtId="0" fontId="4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/>
    <xf numFmtId="0" fontId="15" fillId="0" borderId="0" xfId="0" applyFont="1"/>
    <xf numFmtId="0" fontId="1" fillId="0" borderId="0" xfId="2" applyNumberFormat="1" applyFo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/>
    <xf numFmtId="0" fontId="1" fillId="2" borderId="0" xfId="2" applyNumberFormat="1" applyFont="1" applyFill="1"/>
    <xf numFmtId="2" fontId="0" fillId="0" borderId="0" xfId="0" applyNumberFormat="1"/>
    <xf numFmtId="0" fontId="1" fillId="3" borderId="0" xfId="0" applyFont="1" applyFill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0" xfId="2" applyNumberFormat="1" applyFont="1" applyAlignment="1">
      <alignment horizontal="center"/>
    </xf>
    <xf numFmtId="0" fontId="1" fillId="2" borderId="12" xfId="0" applyFont="1" applyFill="1" applyBorder="1" applyAlignment="1">
      <alignment horizontal="center" vertical="top" wrapText="1"/>
    </xf>
    <xf numFmtId="1" fontId="1" fillId="2" borderId="0" xfId="0" applyNumberFormat="1" applyFont="1" applyFill="1" applyAlignment="1">
      <alignment horizontal="center"/>
    </xf>
    <xf numFmtId="0" fontId="1" fillId="2" borderId="0" xfId="2" applyNumberFormat="1" applyFont="1" applyFill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167" fontId="7" fillId="0" borderId="3" xfId="0" applyNumberFormat="1" applyFont="1" applyFill="1" applyBorder="1" applyAlignment="1">
      <alignment horizontal="center"/>
    </xf>
    <xf numFmtId="9" fontId="7" fillId="0" borderId="3" xfId="2" applyNumberFormat="1" applyFont="1" applyFill="1" applyBorder="1" applyAlignment="1">
      <alignment horizontal="center"/>
    </xf>
    <xf numFmtId="167" fontId="5" fillId="0" borderId="9" xfId="0" applyNumberFormat="1" applyFont="1" applyFill="1" applyBorder="1" applyAlignment="1">
      <alignment horizontal="center"/>
    </xf>
    <xf numFmtId="9" fontId="5" fillId="0" borderId="9" xfId="2" applyNumberFormat="1" applyFont="1" applyFill="1" applyBorder="1" applyAlignment="1">
      <alignment horizontal="center"/>
    </xf>
    <xf numFmtId="167" fontId="8" fillId="0" borderId="9" xfId="0" applyNumberFormat="1" applyFont="1" applyFill="1" applyBorder="1" applyAlignment="1">
      <alignment horizontal="center"/>
    </xf>
    <xf numFmtId="9" fontId="8" fillId="0" borderId="9" xfId="2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9" fontId="5" fillId="0" borderId="8" xfId="2" applyNumberFormat="1" applyFont="1" applyFill="1" applyBorder="1" applyAlignment="1">
      <alignment horizontal="center"/>
    </xf>
    <xf numFmtId="3" fontId="4" fillId="0" borderId="3" xfId="0" applyNumberFormat="1" applyFont="1" applyFill="1" applyBorder="1"/>
    <xf numFmtId="0" fontId="1" fillId="0" borderId="3" xfId="0" applyFont="1" applyFill="1" applyBorder="1"/>
    <xf numFmtId="3" fontId="1" fillId="0" borderId="3" xfId="0" applyNumberFormat="1" applyFont="1" applyFill="1" applyBorder="1"/>
    <xf numFmtId="165" fontId="1" fillId="0" borderId="14" xfId="1" applyNumberFormat="1" applyFont="1" applyBorder="1" applyAlignment="1">
      <alignment horizontal="center" vertical="center"/>
    </xf>
    <xf numFmtId="9" fontId="1" fillId="0" borderId="14" xfId="2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9" fontId="1" fillId="0" borderId="0" xfId="2" applyFont="1" applyBorder="1" applyAlignment="1">
      <alignment horizontal="center" vertical="center"/>
    </xf>
    <xf numFmtId="9" fontId="1" fillId="0" borderId="0" xfId="2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9" fontId="1" fillId="0" borderId="0" xfId="2" applyFont="1" applyFill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9" fontId="1" fillId="0" borderId="0" xfId="2" applyFont="1" applyBorder="1"/>
    <xf numFmtId="9" fontId="1" fillId="0" borderId="0" xfId="0" applyNumberFormat="1" applyFont="1" applyBorder="1"/>
    <xf numFmtId="3" fontId="1" fillId="0" borderId="0" xfId="0" applyNumberFormat="1" applyFont="1" applyBorder="1"/>
    <xf numFmtId="168" fontId="1" fillId="0" borderId="0" xfId="2" applyNumberFormat="1" applyFont="1" applyBorder="1"/>
    <xf numFmtId="0" fontId="12" fillId="0" borderId="0" xfId="0" applyFont="1" applyFill="1" applyAlignment="1">
      <alignment horizontal="center"/>
    </xf>
    <xf numFmtId="9" fontId="1" fillId="0" borderId="1" xfId="2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9" fillId="0" borderId="0" xfId="3"/>
    <xf numFmtId="0" fontId="1" fillId="0" borderId="0" xfId="0" applyFont="1" applyAlignment="1">
      <alignment horizontal="left" vertical="top" wrapText="1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="115" zoomScaleNormal="115" workbookViewId="0"/>
  </sheetViews>
  <sheetFormatPr baseColWidth="10" defaultRowHeight="11.25" x14ac:dyDescent="0.2"/>
  <cols>
    <col min="1" max="1" width="26.42578125" style="1" bestFit="1" customWidth="1"/>
    <col min="2" max="2" width="99.5703125" style="1" bestFit="1" customWidth="1"/>
    <col min="3" max="3" width="4.140625" style="1" bestFit="1" customWidth="1"/>
    <col min="4" max="16384" width="11.42578125" style="1"/>
  </cols>
  <sheetData>
    <row r="1" spans="1:3" x14ac:dyDescent="0.2">
      <c r="A1" s="31" t="s">
        <v>27</v>
      </c>
    </row>
    <row r="2" spans="1:3" x14ac:dyDescent="0.2">
      <c r="B2" s="49"/>
    </row>
    <row r="3" spans="1:3" x14ac:dyDescent="0.2">
      <c r="B3" s="89" t="s">
        <v>94</v>
      </c>
      <c r="C3" s="6"/>
    </row>
    <row r="4" spans="1:3" x14ac:dyDescent="0.2">
      <c r="B4" s="89" t="s">
        <v>70</v>
      </c>
      <c r="C4" s="6"/>
    </row>
    <row r="5" spans="1:3" x14ac:dyDescent="0.2">
      <c r="B5" s="89" t="s">
        <v>100</v>
      </c>
      <c r="C5" s="6"/>
    </row>
    <row r="6" spans="1:3" x14ac:dyDescent="0.2">
      <c r="B6" s="89" t="s">
        <v>81</v>
      </c>
      <c r="C6" s="6"/>
    </row>
    <row r="7" spans="1:3" x14ac:dyDescent="0.2">
      <c r="B7" s="89" t="s">
        <v>99</v>
      </c>
      <c r="C7" s="6"/>
    </row>
    <row r="8" spans="1:3" x14ac:dyDescent="0.2">
      <c r="B8" s="89" t="s">
        <v>104</v>
      </c>
      <c r="C8" s="6"/>
    </row>
    <row r="9" spans="1:3" ht="15" x14ac:dyDescent="0.25">
      <c r="B9" s="139" t="s">
        <v>105</v>
      </c>
      <c r="C9" s="6"/>
    </row>
    <row r="10" spans="1:3" x14ac:dyDescent="0.2">
      <c r="A10" s="6"/>
      <c r="B10" s="89" t="s">
        <v>88</v>
      </c>
      <c r="C10" s="6"/>
    </row>
    <row r="11" spans="1:3" x14ac:dyDescent="0.2">
      <c r="A11" s="6"/>
    </row>
    <row r="12" spans="1:3" x14ac:dyDescent="0.2">
      <c r="A12" s="6"/>
    </row>
    <row r="13" spans="1:3" x14ac:dyDescent="0.2">
      <c r="A13" s="6"/>
    </row>
    <row r="14" spans="1:3" x14ac:dyDescent="0.2">
      <c r="A14" s="6"/>
    </row>
    <row r="15" spans="1:3" x14ac:dyDescent="0.2">
      <c r="A15" s="6"/>
    </row>
    <row r="16" spans="1:3" x14ac:dyDescent="0.2">
      <c r="A16" s="6"/>
    </row>
    <row r="17" spans="1:1" x14ac:dyDescent="0.2">
      <c r="A17" s="6"/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6"/>
    </row>
    <row r="22" spans="1:1" x14ac:dyDescent="0.2">
      <c r="A22" s="6"/>
    </row>
    <row r="23" spans="1:1" x14ac:dyDescent="0.2">
      <c r="A23" s="6"/>
    </row>
  </sheetData>
  <hyperlinks>
    <hyperlink ref="B4" location="'Graphique 2 '!A1" display="Graphique 2 - Droits de rémunération pour copie privée collectés, 1986-2022" xr:uid="{00000000-0004-0000-0000-000000000000}"/>
    <hyperlink ref="B9" location="'Graphique 4'!A1" display="Graphique XXX - Evolution des montants des droits d'auteur versés par les éditeurs de livre, 2012-2022" xr:uid="{00000000-0004-0000-0000-000001000000}"/>
    <hyperlink ref="B6" location="'Tableau 2'!A1" display="Tableau 2 - Nouvelles œuvres déclarées au répertoire de la SACD, 2013-2021" xr:uid="{00000000-0004-0000-0000-000002000000}"/>
    <hyperlink ref="B10" location="'Graphique 5'!A1" display="Graphique 5  - Concentration des revenus artistiques des artistes-auteurs en 2021" xr:uid="{00000000-0004-0000-0000-000003000000}"/>
    <hyperlink ref="B5" location="'Tableau 1'!A1" display="Tableau 1 - Origines des droits perçus par la Sacem, 2015-2022" xr:uid="{00000000-0004-0000-0000-000004000000}"/>
    <hyperlink ref="B3" location="'Graphique 1 '!A1" display="Graphique 1 - Rémunérations perçues par les organismes de gestion collective des droits d'auteur et droits voisins, 1997-2022" xr:uid="{00000000-0004-0000-0000-000005000000}"/>
    <hyperlink ref="B7" location="'Tableau 3'!A1" display="Tableau 3 - Rémunérations perçues par les organismes de gestion des droits d'auteur et des droits voisins gérés collectivement, 2020-2022" xr:uid="{00000000-0004-0000-0000-000006000000}"/>
    <hyperlink ref="B8" location="'Graphique 3'!A1" display="Graphique 3 - Perceptions au titre de la rémunération équitable, 2008-2022" xr:uid="{00000000-0004-0000-0000-000007000000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"/>
  <sheetViews>
    <sheetView zoomScale="115" zoomScaleNormal="115" workbookViewId="0"/>
  </sheetViews>
  <sheetFormatPr baseColWidth="10" defaultRowHeight="11.25" x14ac:dyDescent="0.2"/>
  <cols>
    <col min="1" max="1" width="13.140625" style="1" customWidth="1"/>
    <col min="2" max="20" width="6.7109375" style="19" customWidth="1"/>
    <col min="21" max="27" width="6.7109375" style="53" customWidth="1"/>
    <col min="28" max="28" width="6.7109375" style="7" customWidth="1"/>
    <col min="29" max="29" width="7.28515625" style="7" customWidth="1"/>
    <col min="30" max="16384" width="11.42578125" style="7"/>
  </cols>
  <sheetData>
    <row r="1" spans="1:30" x14ac:dyDescent="0.2">
      <c r="A1" s="3" t="s">
        <v>94</v>
      </c>
    </row>
    <row r="2" spans="1:30" x14ac:dyDescent="0.2">
      <c r="A2" s="1" t="s">
        <v>78</v>
      </c>
    </row>
    <row r="3" spans="1:30" x14ac:dyDescent="0.2">
      <c r="X3" s="54"/>
    </row>
    <row r="4" spans="1:30" x14ac:dyDescent="0.2">
      <c r="A4" s="40"/>
      <c r="B4" s="41">
        <v>1997</v>
      </c>
      <c r="C4" s="41">
        <v>1998</v>
      </c>
      <c r="D4" s="41">
        <v>1999</v>
      </c>
      <c r="E4" s="41">
        <v>2000</v>
      </c>
      <c r="F4" s="41">
        <v>2001</v>
      </c>
      <c r="G4" s="41">
        <v>2002</v>
      </c>
      <c r="H4" s="41">
        <v>2003</v>
      </c>
      <c r="I4" s="41">
        <v>2004</v>
      </c>
      <c r="J4" s="41">
        <v>2005</v>
      </c>
      <c r="K4" s="41">
        <v>2006</v>
      </c>
      <c r="L4" s="41">
        <v>2007</v>
      </c>
      <c r="M4" s="41">
        <v>2008</v>
      </c>
      <c r="N4" s="41">
        <v>2009</v>
      </c>
      <c r="O4" s="41">
        <v>2010</v>
      </c>
      <c r="P4" s="41">
        <v>2011</v>
      </c>
      <c r="Q4" s="41">
        <v>2012</v>
      </c>
      <c r="R4" s="41">
        <v>2013</v>
      </c>
      <c r="S4" s="41">
        <v>2014</v>
      </c>
      <c r="T4" s="42">
        <v>2015</v>
      </c>
      <c r="U4" s="42">
        <v>2016</v>
      </c>
      <c r="V4" s="43" t="s">
        <v>34</v>
      </c>
      <c r="W4" s="43" t="s">
        <v>35</v>
      </c>
      <c r="X4" s="43" t="s">
        <v>36</v>
      </c>
      <c r="Y4" s="43" t="s">
        <v>37</v>
      </c>
      <c r="Z4" s="43" t="s">
        <v>38</v>
      </c>
      <c r="AA4" s="43" t="s">
        <v>77</v>
      </c>
    </row>
    <row r="5" spans="1:30" x14ac:dyDescent="0.2">
      <c r="A5" s="40" t="s">
        <v>0</v>
      </c>
      <c r="B5" s="120">
        <v>1107.4029613794394</v>
      </c>
      <c r="C5" s="120">
        <v>1190.3683432800337</v>
      </c>
      <c r="D5" s="120">
        <v>1237.1840321982259</v>
      </c>
      <c r="E5" s="120">
        <v>1302.5099718862602</v>
      </c>
      <c r="F5" s="120">
        <v>1378.8141318965518</v>
      </c>
      <c r="G5" s="120">
        <v>1365.7901472222222</v>
      </c>
      <c r="H5" s="120">
        <v>1503.4114756213021</v>
      </c>
      <c r="I5" s="120">
        <v>1533.906213673233</v>
      </c>
      <c r="J5" s="120">
        <v>1569.4881977246871</v>
      </c>
      <c r="K5" s="120">
        <v>1553.0945730437707</v>
      </c>
      <c r="L5" s="120">
        <v>1606.42799801456</v>
      </c>
      <c r="M5" s="120">
        <v>1582.3440360476345</v>
      </c>
      <c r="N5" s="120">
        <v>1632.878634258763</v>
      </c>
      <c r="O5" s="120">
        <v>1746.2064516946468</v>
      </c>
      <c r="P5" s="120">
        <v>1706.7898718850174</v>
      </c>
      <c r="Q5" s="120">
        <v>1670.3652539855982</v>
      </c>
      <c r="R5" s="120">
        <v>1797.0814126281925</v>
      </c>
      <c r="S5" s="120">
        <v>1769.8778986594639</v>
      </c>
      <c r="T5" s="120">
        <v>1854.1440938000001</v>
      </c>
      <c r="U5" s="120">
        <v>1969.7587728865292</v>
      </c>
      <c r="V5" s="120">
        <v>2082.8083550681686</v>
      </c>
      <c r="W5" s="120">
        <v>2107.3504248714717</v>
      </c>
      <c r="X5" s="120">
        <v>2058.9205164939385</v>
      </c>
      <c r="Y5" s="120">
        <v>1884.0455826556863</v>
      </c>
      <c r="Z5" s="120">
        <v>1940.6275010653703</v>
      </c>
      <c r="AA5" s="120">
        <v>2313.7530054399999</v>
      </c>
      <c r="AB5" s="132"/>
      <c r="AC5" s="135"/>
      <c r="AD5" s="132"/>
    </row>
    <row r="6" spans="1:30" x14ac:dyDescent="0.2">
      <c r="A6" s="121" t="s">
        <v>1</v>
      </c>
      <c r="B6" s="122">
        <v>950.16525803145771</v>
      </c>
      <c r="C6" s="122">
        <v>1015.7766568988694</v>
      </c>
      <c r="D6" s="122">
        <v>1068.3800476689073</v>
      </c>
      <c r="E6" s="122">
        <v>1136.6554575478244</v>
      </c>
      <c r="F6" s="122">
        <v>1184.4726435960592</v>
      </c>
      <c r="G6" s="122">
        <v>1222.9706333333334</v>
      </c>
      <c r="H6" s="122">
        <v>1267.4282773964499</v>
      </c>
      <c r="I6" s="122">
        <v>1289.4245954808807</v>
      </c>
      <c r="J6" s="122">
        <v>1324.2143320819114</v>
      </c>
      <c r="K6" s="122">
        <v>1315.4924357998434</v>
      </c>
      <c r="L6" s="122">
        <v>1354.128747076991</v>
      </c>
      <c r="M6" s="122">
        <v>1319.1583894431931</v>
      </c>
      <c r="N6" s="122">
        <v>1349.9240126487298</v>
      </c>
      <c r="O6" s="122">
        <v>1466.7231112870868</v>
      </c>
      <c r="P6" s="122">
        <v>1423.1593798986662</v>
      </c>
      <c r="Q6" s="122">
        <v>1367.1422582150101</v>
      </c>
      <c r="R6" s="122">
        <v>1432.6198375226224</v>
      </c>
      <c r="S6" s="122">
        <v>1425.514381552621</v>
      </c>
      <c r="T6" s="122">
        <v>1489.7217990000001</v>
      </c>
      <c r="U6" s="122">
        <v>1589.4327256021409</v>
      </c>
      <c r="V6" s="122">
        <v>1689.2241157873939</v>
      </c>
      <c r="W6" s="122">
        <v>1730.2714598894172</v>
      </c>
      <c r="X6" s="122">
        <v>1699.0540149011686</v>
      </c>
      <c r="Y6" s="122">
        <v>1535.1675394020817</v>
      </c>
      <c r="Z6" s="122">
        <v>1604.8969694042264</v>
      </c>
      <c r="AA6" s="122">
        <v>1966.9810419999999</v>
      </c>
      <c r="AB6" s="132"/>
      <c r="AC6" s="135"/>
      <c r="AD6" s="132"/>
    </row>
    <row r="7" spans="1:30" x14ac:dyDescent="0.2">
      <c r="A7" s="121" t="s">
        <v>2</v>
      </c>
      <c r="B7" s="122">
        <v>157.23770334798192</v>
      </c>
      <c r="C7" s="122">
        <v>174.59168638116432</v>
      </c>
      <c r="D7" s="122">
        <v>168.80398452931863</v>
      </c>
      <c r="E7" s="122">
        <v>165.85451433843585</v>
      </c>
      <c r="F7" s="122">
        <v>194.34148830049259</v>
      </c>
      <c r="G7" s="122">
        <v>142.81951388888891</v>
      </c>
      <c r="H7" s="122">
        <v>235.98319822485209</v>
      </c>
      <c r="I7" s="122">
        <v>244.48161819235227</v>
      </c>
      <c r="J7" s="122">
        <v>245.27386564277589</v>
      </c>
      <c r="K7" s="122">
        <v>237.60213724392705</v>
      </c>
      <c r="L7" s="122">
        <v>252.29925093756896</v>
      </c>
      <c r="M7" s="122">
        <v>263.18564660444162</v>
      </c>
      <c r="N7" s="122">
        <v>282.9546216100332</v>
      </c>
      <c r="O7" s="122">
        <v>279.48334040755992</v>
      </c>
      <c r="P7" s="122">
        <v>283.63049198635099</v>
      </c>
      <c r="Q7" s="122">
        <v>303.22299577058823</v>
      </c>
      <c r="R7" s="122">
        <v>364.46157510557015</v>
      </c>
      <c r="S7" s="122">
        <v>344.36351710684278</v>
      </c>
      <c r="T7" s="122">
        <v>364.42229480000003</v>
      </c>
      <c r="U7" s="122">
        <v>380.3260472843881</v>
      </c>
      <c r="V7" s="122">
        <v>393.58423928077457</v>
      </c>
      <c r="W7" s="122">
        <v>377.07896498205457</v>
      </c>
      <c r="X7" s="122">
        <v>359.86650159277013</v>
      </c>
      <c r="Y7" s="122">
        <v>348.87804325360452</v>
      </c>
      <c r="Z7" s="122">
        <v>335.7305316611438</v>
      </c>
      <c r="AA7" s="122">
        <v>346.77196344000004</v>
      </c>
      <c r="AB7" s="132"/>
      <c r="AC7" s="135"/>
      <c r="AD7" s="132"/>
    </row>
    <row r="8" spans="1:30" x14ac:dyDescent="0.2">
      <c r="A8" s="1" t="s">
        <v>95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X8" s="131"/>
      <c r="Y8" s="131"/>
      <c r="Z8" s="131"/>
      <c r="AA8" s="131"/>
    </row>
    <row r="9" spans="1:30" x14ac:dyDescent="0.2">
      <c r="A9" s="7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AA9" s="55"/>
    </row>
    <row r="10" spans="1:30" x14ac:dyDescent="0.2">
      <c r="A10" s="7"/>
      <c r="B10" s="7"/>
      <c r="C10" s="7"/>
      <c r="D10" s="7"/>
      <c r="E10" s="7"/>
      <c r="F10" s="7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3"/>
    </row>
    <row r="11" spans="1:30" x14ac:dyDescent="0.2">
      <c r="A11" s="7"/>
      <c r="B11" s="7"/>
      <c r="C11" s="7"/>
      <c r="D11" s="7"/>
      <c r="E11" s="7"/>
      <c r="F11" s="7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3"/>
    </row>
    <row r="12" spans="1:30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30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34"/>
    </row>
    <row r="14" spans="1:30" x14ac:dyDescent="0.2">
      <c r="D14" s="56"/>
      <c r="AA14" s="134"/>
      <c r="AB14" s="132"/>
    </row>
    <row r="15" spans="1:30" x14ac:dyDescent="0.2">
      <c r="AA15" s="134"/>
      <c r="AB15" s="132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ignoredErrors>
    <ignoredError sqref="V4:Y4 Z4:AA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zoomScale="115" zoomScaleNormal="115" workbookViewId="0"/>
  </sheetViews>
  <sheetFormatPr baseColWidth="10" defaultColWidth="6.7109375" defaultRowHeight="11.25" x14ac:dyDescent="0.2"/>
  <cols>
    <col min="1" max="1" width="8" style="19" customWidth="1"/>
    <col min="2" max="2" width="10.28515625" style="19" bestFit="1" customWidth="1"/>
    <col min="3" max="3" width="7.85546875" style="19" bestFit="1" customWidth="1"/>
    <col min="4" max="4" width="4.42578125" style="19" bestFit="1" customWidth="1"/>
    <col min="5" max="5" width="10.5703125" style="19" bestFit="1" customWidth="1"/>
    <col min="6" max="6" width="6.28515625" style="19" bestFit="1" customWidth="1"/>
    <col min="7" max="16384" width="6.7109375" style="19"/>
  </cols>
  <sheetData>
    <row r="1" spans="1:15" x14ac:dyDescent="0.2">
      <c r="A1" s="18" t="s">
        <v>76</v>
      </c>
    </row>
    <row r="2" spans="1:15" x14ac:dyDescent="0.2">
      <c r="A2" s="20" t="s">
        <v>69</v>
      </c>
    </row>
    <row r="3" spans="1:15" x14ac:dyDescent="0.2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">
      <c r="A4" s="28"/>
      <c r="B4" s="29" t="s">
        <v>71</v>
      </c>
      <c r="C4" s="28" t="s">
        <v>72</v>
      </c>
      <c r="D4" s="28" t="s">
        <v>73</v>
      </c>
      <c r="E4" s="28" t="s">
        <v>74</v>
      </c>
      <c r="F4" s="29" t="s">
        <v>30</v>
      </c>
    </row>
    <row r="5" spans="1:15" x14ac:dyDescent="0.2">
      <c r="A5" s="26">
        <v>1986</v>
      </c>
      <c r="B5" s="80">
        <v>0.37707456657128435</v>
      </c>
      <c r="C5" s="81">
        <v>0.22624473994277058</v>
      </c>
      <c r="D5" s="81">
        <v>0</v>
      </c>
      <c r="E5" s="81">
        <v>0</v>
      </c>
      <c r="F5" s="27">
        <f t="shared" ref="F5:F37" si="0">E5+D5+C5+B5</f>
        <v>0.60331930651405496</v>
      </c>
    </row>
    <row r="6" spans="1:15" x14ac:dyDescent="0.2">
      <c r="A6" s="26">
        <v>1987</v>
      </c>
      <c r="B6" s="80">
        <v>45.14763381201044</v>
      </c>
      <c r="C6" s="81">
        <v>20.343852806788512</v>
      </c>
      <c r="D6" s="81">
        <v>0</v>
      </c>
      <c r="E6" s="81">
        <v>0</v>
      </c>
      <c r="F6" s="27">
        <f t="shared" si="0"/>
        <v>65.491486618798945</v>
      </c>
    </row>
    <row r="7" spans="1:15" x14ac:dyDescent="0.2">
      <c r="A7" s="26">
        <v>1988</v>
      </c>
      <c r="B7" s="80">
        <v>80.594514539965047</v>
      </c>
      <c r="C7" s="81">
        <v>27.944652788812967</v>
      </c>
      <c r="D7" s="81">
        <v>0</v>
      </c>
      <c r="E7" s="81">
        <v>0</v>
      </c>
      <c r="F7" s="27">
        <f t="shared" si="0"/>
        <v>108.53916732877801</v>
      </c>
    </row>
    <row r="8" spans="1:15" x14ac:dyDescent="0.2">
      <c r="A8" s="26">
        <v>1989</v>
      </c>
      <c r="B8" s="80">
        <v>84.849292944785276</v>
      </c>
      <c r="C8" s="81">
        <v>29.857880368098154</v>
      </c>
      <c r="D8" s="81">
        <v>0</v>
      </c>
      <c r="E8" s="81">
        <v>0</v>
      </c>
      <c r="F8" s="27">
        <f t="shared" si="0"/>
        <v>114.70717331288343</v>
      </c>
    </row>
    <row r="9" spans="1:15" x14ac:dyDescent="0.2">
      <c r="A9" s="26">
        <v>1990</v>
      </c>
      <c r="B9" s="80">
        <v>114.00424332344213</v>
      </c>
      <c r="C9" s="81">
        <v>32.938252225519285</v>
      </c>
      <c r="D9" s="81">
        <v>0</v>
      </c>
      <c r="E9" s="81">
        <v>0</v>
      </c>
      <c r="F9" s="27">
        <f t="shared" si="0"/>
        <v>146.9424955489614</v>
      </c>
    </row>
    <row r="10" spans="1:15" x14ac:dyDescent="0.2">
      <c r="A10" s="26">
        <v>1991</v>
      </c>
      <c r="B10" s="80">
        <v>126.59061206896553</v>
      </c>
      <c r="C10" s="81">
        <v>30.416508620689655</v>
      </c>
      <c r="D10" s="81">
        <v>0</v>
      </c>
      <c r="E10" s="81">
        <v>0</v>
      </c>
      <c r="F10" s="27">
        <f t="shared" si="0"/>
        <v>157.00712068965518</v>
      </c>
    </row>
    <row r="11" spans="1:15" x14ac:dyDescent="0.2">
      <c r="A11" s="50">
        <v>1992</v>
      </c>
      <c r="B11" s="82">
        <v>153.73057865168539</v>
      </c>
      <c r="C11" s="83">
        <v>26.618106741573037</v>
      </c>
      <c r="D11" s="83">
        <v>0</v>
      </c>
      <c r="E11" s="83">
        <v>0</v>
      </c>
      <c r="F11" s="51">
        <f t="shared" si="0"/>
        <v>180.34868539325842</v>
      </c>
      <c r="G11" s="52"/>
    </row>
    <row r="12" spans="1:15" x14ac:dyDescent="0.2">
      <c r="A12" s="50">
        <v>1993</v>
      </c>
      <c r="B12" s="82">
        <v>148.91013067400277</v>
      </c>
      <c r="C12" s="83">
        <v>30.059354883081159</v>
      </c>
      <c r="D12" s="83">
        <v>0</v>
      </c>
      <c r="E12" s="83">
        <v>0</v>
      </c>
      <c r="F12" s="51">
        <f t="shared" si="0"/>
        <v>178.96948555708394</v>
      </c>
      <c r="G12" s="52"/>
    </row>
    <row r="13" spans="1:15" s="25" customFormat="1" x14ac:dyDescent="0.2">
      <c r="A13" s="50">
        <v>1994</v>
      </c>
      <c r="B13" s="82">
        <v>158.51158051420839</v>
      </c>
      <c r="C13" s="83">
        <v>27.722096075778076</v>
      </c>
      <c r="D13" s="83">
        <v>0</v>
      </c>
      <c r="E13" s="83">
        <v>0</v>
      </c>
      <c r="F13" s="51">
        <f t="shared" si="0"/>
        <v>186.23367658998646</v>
      </c>
      <c r="G13" s="52"/>
    </row>
    <row r="14" spans="1:15" x14ac:dyDescent="0.2">
      <c r="A14" s="50">
        <v>1995</v>
      </c>
      <c r="B14" s="82">
        <v>132.89473306772911</v>
      </c>
      <c r="C14" s="83">
        <v>24.945653386454186</v>
      </c>
      <c r="D14" s="83">
        <v>0</v>
      </c>
      <c r="E14" s="83">
        <v>0</v>
      </c>
      <c r="F14" s="51">
        <f t="shared" si="0"/>
        <v>157.84038645418329</v>
      </c>
      <c r="G14" s="52"/>
    </row>
    <row r="15" spans="1:15" x14ac:dyDescent="0.2">
      <c r="A15" s="50">
        <v>1996</v>
      </c>
      <c r="B15" s="82">
        <v>120.51284244791667</v>
      </c>
      <c r="C15" s="83">
        <v>23.568770833333335</v>
      </c>
      <c r="D15" s="83">
        <v>0</v>
      </c>
      <c r="E15" s="83">
        <v>0</v>
      </c>
      <c r="F15" s="51">
        <f t="shared" si="0"/>
        <v>144.08161328125001</v>
      </c>
      <c r="G15" s="52"/>
    </row>
    <row r="16" spans="1:15" x14ac:dyDescent="0.2">
      <c r="A16" s="50">
        <v>1997</v>
      </c>
      <c r="B16" s="82">
        <v>112.29831402831404</v>
      </c>
      <c r="C16" s="83">
        <v>20.441464607464606</v>
      </c>
      <c r="D16" s="83">
        <v>0</v>
      </c>
      <c r="E16" s="83">
        <v>0</v>
      </c>
      <c r="F16" s="51">
        <f t="shared" si="0"/>
        <v>132.73977863577863</v>
      </c>
      <c r="G16" s="52"/>
    </row>
    <row r="17" spans="1:9" x14ac:dyDescent="0.2">
      <c r="A17" s="50">
        <v>1998</v>
      </c>
      <c r="B17" s="82">
        <v>108.08535294117645</v>
      </c>
      <c r="C17" s="83">
        <v>20.095911764705882</v>
      </c>
      <c r="D17" s="83">
        <v>0</v>
      </c>
      <c r="E17" s="83">
        <v>0</v>
      </c>
      <c r="F17" s="51">
        <f t="shared" si="0"/>
        <v>128.18126470588234</v>
      </c>
      <c r="G17" s="52"/>
    </row>
    <row r="18" spans="1:9" x14ac:dyDescent="0.2">
      <c r="A18" s="50">
        <v>1999</v>
      </c>
      <c r="B18" s="82">
        <v>99.284181933842262</v>
      </c>
      <c r="C18" s="83">
        <v>20.207402035623414</v>
      </c>
      <c r="D18" s="83">
        <v>0</v>
      </c>
      <c r="E18" s="83">
        <v>0</v>
      </c>
      <c r="F18" s="51">
        <f t="shared" si="0"/>
        <v>119.49158396946568</v>
      </c>
      <c r="G18" s="52"/>
    </row>
    <row r="19" spans="1:9" x14ac:dyDescent="0.2">
      <c r="A19" s="50">
        <v>2000</v>
      </c>
      <c r="B19" s="82">
        <v>96.813649561952445</v>
      </c>
      <c r="C19" s="83">
        <v>18.378612015018774</v>
      </c>
      <c r="D19" s="83">
        <v>0</v>
      </c>
      <c r="E19" s="83">
        <v>0</v>
      </c>
      <c r="F19" s="51">
        <f t="shared" si="0"/>
        <v>115.19226157697122</v>
      </c>
      <c r="G19" s="52"/>
    </row>
    <row r="20" spans="1:9" x14ac:dyDescent="0.2">
      <c r="A20" s="50">
        <v>2001</v>
      </c>
      <c r="B20" s="82">
        <v>80.696859605911328</v>
      </c>
      <c r="C20" s="83">
        <v>50.776947044334975</v>
      </c>
      <c r="D20" s="83">
        <v>0</v>
      </c>
      <c r="E20" s="83">
        <v>0</v>
      </c>
      <c r="F20" s="51">
        <f t="shared" si="0"/>
        <v>131.4738066502463</v>
      </c>
      <c r="G20" s="52"/>
    </row>
    <row r="21" spans="1:9" x14ac:dyDescent="0.2">
      <c r="A21" s="50">
        <v>2002</v>
      </c>
      <c r="B21" s="82">
        <v>81.180194444444439</v>
      </c>
      <c r="C21" s="83">
        <v>88.566361111111107</v>
      </c>
      <c r="D21" s="83">
        <v>0</v>
      </c>
      <c r="E21" s="83">
        <v>0</v>
      </c>
      <c r="F21" s="51">
        <f t="shared" si="0"/>
        <v>169.74655555555555</v>
      </c>
      <c r="G21" s="52"/>
    </row>
    <row r="22" spans="1:9" x14ac:dyDescent="0.2">
      <c r="A22" s="50">
        <v>2003</v>
      </c>
      <c r="B22" s="82">
        <v>78.234676923076933</v>
      </c>
      <c r="C22" s="83">
        <v>115.25762721893493</v>
      </c>
      <c r="D22" s="83">
        <v>0.39766863905325445</v>
      </c>
      <c r="E22" s="83">
        <v>0.39766863905325445</v>
      </c>
      <c r="F22" s="51">
        <f t="shared" si="0"/>
        <v>194.28764142011838</v>
      </c>
      <c r="G22" s="52"/>
    </row>
    <row r="23" spans="1:9" s="25" customFormat="1" x14ac:dyDescent="0.2">
      <c r="A23" s="50">
        <v>2004</v>
      </c>
      <c r="B23" s="82">
        <v>100.00429316338354</v>
      </c>
      <c r="C23" s="83">
        <v>113.94389223638471</v>
      </c>
      <c r="D23" s="83">
        <v>2.1804959443800693</v>
      </c>
      <c r="E23" s="83">
        <v>2.1675168018539974</v>
      </c>
      <c r="F23" s="51">
        <f t="shared" si="0"/>
        <v>218.29619814600233</v>
      </c>
      <c r="G23" s="52"/>
    </row>
    <row r="24" spans="1:9" x14ac:dyDescent="0.2">
      <c r="A24" s="50">
        <v>2005</v>
      </c>
      <c r="B24" s="82">
        <v>89.582514220705335</v>
      </c>
      <c r="C24" s="83">
        <v>105.10335381114903</v>
      </c>
      <c r="D24" s="83">
        <v>1.6183469852104664</v>
      </c>
      <c r="E24" s="83">
        <v>1.6183469852104664</v>
      </c>
      <c r="F24" s="51">
        <f t="shared" si="0"/>
        <v>197.9225620022753</v>
      </c>
      <c r="G24" s="52"/>
    </row>
    <row r="25" spans="1:9" x14ac:dyDescent="0.2">
      <c r="A25" s="50">
        <v>2006</v>
      </c>
      <c r="B25" s="82">
        <v>89.941534758759673</v>
      </c>
      <c r="C25" s="83">
        <v>102.91929698869362</v>
      </c>
      <c r="D25" s="83">
        <v>1.3165845740512707</v>
      </c>
      <c r="E25" s="83">
        <v>1.3165845740512707</v>
      </c>
      <c r="F25" s="51">
        <f t="shared" si="0"/>
        <v>195.49400089555581</v>
      </c>
      <c r="G25" s="52"/>
    </row>
    <row r="26" spans="1:9" x14ac:dyDescent="0.2">
      <c r="A26" s="50">
        <v>2007</v>
      </c>
      <c r="B26" s="82">
        <v>98.518391793514226</v>
      </c>
      <c r="C26" s="83">
        <v>101.12528678579308</v>
      </c>
      <c r="D26" s="83">
        <v>1.1119457313037724</v>
      </c>
      <c r="E26" s="83">
        <v>1.1119457313037724</v>
      </c>
      <c r="F26" s="51">
        <f t="shared" si="0"/>
        <v>201.86757004191486</v>
      </c>
      <c r="G26" s="52"/>
    </row>
    <row r="27" spans="1:9" x14ac:dyDescent="0.2">
      <c r="A27" s="50">
        <v>2008</v>
      </c>
      <c r="B27" s="82">
        <v>97.33730286449952</v>
      </c>
      <c r="C27" s="83">
        <v>105.74916854414764</v>
      </c>
      <c r="D27" s="83">
        <v>4.8067803883703473</v>
      </c>
      <c r="E27" s="83">
        <v>3.6050852912777605</v>
      </c>
      <c r="F27" s="51">
        <f t="shared" si="0"/>
        <v>211.49833708829527</v>
      </c>
      <c r="G27" s="52"/>
    </row>
    <row r="28" spans="1:9" x14ac:dyDescent="0.2">
      <c r="A28" s="50">
        <v>2009</v>
      </c>
      <c r="B28" s="82">
        <v>105.65848429628041</v>
      </c>
      <c r="C28" s="83">
        <v>102.05649051345267</v>
      </c>
      <c r="D28" s="83">
        <v>6.0033229713795686</v>
      </c>
      <c r="E28" s="83">
        <v>4.8026583771036551</v>
      </c>
      <c r="F28" s="51">
        <f t="shared" si="0"/>
        <v>218.52095615821631</v>
      </c>
      <c r="G28" s="52"/>
    </row>
    <row r="29" spans="1:9" x14ac:dyDescent="0.2">
      <c r="A29" s="50">
        <v>2010</v>
      </c>
      <c r="B29" s="82">
        <v>100.52634357512407</v>
      </c>
      <c r="C29" s="83">
        <v>109.98764649984163</v>
      </c>
      <c r="D29" s="83">
        <v>7.0959771935381699</v>
      </c>
      <c r="E29" s="83">
        <v>5.9133143279484752</v>
      </c>
      <c r="F29" s="51">
        <f t="shared" si="0"/>
        <v>223.52328159645236</v>
      </c>
      <c r="G29" s="52"/>
    </row>
    <row r="30" spans="1:9" x14ac:dyDescent="0.2">
      <c r="A30" s="50">
        <v>2011</v>
      </c>
      <c r="B30" s="82">
        <v>116.97869920380519</v>
      </c>
      <c r="C30" s="83">
        <v>127.40254368731259</v>
      </c>
      <c r="D30" s="83">
        <v>8.107434598283529</v>
      </c>
      <c r="E30" s="83">
        <v>8.107434598283529</v>
      </c>
      <c r="F30" s="51">
        <f t="shared" si="0"/>
        <v>260.59611208768484</v>
      </c>
      <c r="G30" s="52"/>
    </row>
    <row r="31" spans="1:9" x14ac:dyDescent="0.2">
      <c r="A31" s="50">
        <v>2012</v>
      </c>
      <c r="B31" s="82">
        <v>121.55243407707911</v>
      </c>
      <c r="C31" s="83">
        <v>132.91247464503044</v>
      </c>
      <c r="D31" s="83">
        <v>10.224036511156188</v>
      </c>
      <c r="E31" s="83">
        <v>9.0880324543610556</v>
      </c>
      <c r="F31" s="51">
        <f t="shared" si="0"/>
        <v>273.77697768762681</v>
      </c>
      <c r="G31" s="52"/>
      <c r="I31" s="87"/>
    </row>
    <row r="32" spans="1:9" x14ac:dyDescent="0.2">
      <c r="A32" s="50">
        <v>2013</v>
      </c>
      <c r="B32" s="82">
        <v>135.83019458023327</v>
      </c>
      <c r="C32" s="83">
        <v>138.77012936145184</v>
      </c>
      <c r="D32" s="83">
        <v>12.064020945606273</v>
      </c>
      <c r="E32" s="83">
        <v>12.075673544339432</v>
      </c>
      <c r="F32" s="51">
        <f t="shared" si="0"/>
        <v>298.7400184316308</v>
      </c>
      <c r="G32" s="52"/>
      <c r="I32" s="87"/>
    </row>
    <row r="33" spans="1:15" s="25" customFormat="1" x14ac:dyDescent="0.2">
      <c r="A33" s="50">
        <v>2014</v>
      </c>
      <c r="B33" s="82">
        <v>103.21441404405464</v>
      </c>
      <c r="C33" s="83">
        <v>124.65646305328133</v>
      </c>
      <c r="D33" s="83">
        <v>13.842084742465989</v>
      </c>
      <c r="E33" s="83">
        <v>14.63993769846739</v>
      </c>
      <c r="F33" s="51">
        <f t="shared" si="0"/>
        <v>256.35289953826936</v>
      </c>
      <c r="G33" s="52"/>
      <c r="I33" s="87"/>
    </row>
    <row r="34" spans="1:15" x14ac:dyDescent="0.2">
      <c r="A34" s="50">
        <v>2015</v>
      </c>
      <c r="B34" s="82">
        <v>108.88732174393301</v>
      </c>
      <c r="C34" s="83">
        <v>150.51616068711999</v>
      </c>
      <c r="D34" s="83">
        <v>16.891165673949004</v>
      </c>
      <c r="E34" s="83">
        <v>18.964566755318003</v>
      </c>
      <c r="F34" s="51">
        <f t="shared" si="0"/>
        <v>295.25921486032001</v>
      </c>
      <c r="G34" s="52"/>
      <c r="I34" s="87"/>
    </row>
    <row r="35" spans="1:15" x14ac:dyDescent="0.2">
      <c r="A35" s="50">
        <v>2016</v>
      </c>
      <c r="B35" s="82">
        <v>119.65189946854662</v>
      </c>
      <c r="C35" s="83">
        <v>184.10825343534637</v>
      </c>
      <c r="D35" s="83">
        <v>21.109926679750448</v>
      </c>
      <c r="E35" s="83">
        <v>20.264590329214414</v>
      </c>
      <c r="F35" s="51">
        <f t="shared" si="0"/>
        <v>345.13466991285782</v>
      </c>
      <c r="G35" s="52"/>
      <c r="I35" s="87"/>
    </row>
    <row r="36" spans="1:15" x14ac:dyDescent="0.2">
      <c r="A36" s="50">
        <v>2017</v>
      </c>
      <c r="B36" s="82">
        <v>158.89518553798754</v>
      </c>
      <c r="C36" s="83">
        <v>154.52651920902986</v>
      </c>
      <c r="D36" s="83">
        <v>18.671709457705987</v>
      </c>
      <c r="E36" s="83">
        <v>18.205445855640189</v>
      </c>
      <c r="F36" s="51">
        <f t="shared" si="0"/>
        <v>350.29886006036361</v>
      </c>
      <c r="G36" s="52"/>
      <c r="I36" s="87"/>
    </row>
    <row r="37" spans="1:15" s="25" customFormat="1" x14ac:dyDescent="0.2">
      <c r="A37" s="50">
        <v>2018</v>
      </c>
      <c r="B37" s="82">
        <v>111.17602224897567</v>
      </c>
      <c r="C37" s="83">
        <v>184.98281908450284</v>
      </c>
      <c r="D37" s="83">
        <v>21.686601658835972</v>
      </c>
      <c r="E37" s="83">
        <v>21.349974558287904</v>
      </c>
      <c r="F37" s="51">
        <f t="shared" si="0"/>
        <v>339.19541755060243</v>
      </c>
      <c r="G37" s="52"/>
      <c r="I37" s="87"/>
    </row>
    <row r="38" spans="1:15" s="25" customFormat="1" x14ac:dyDescent="0.2">
      <c r="A38" s="79">
        <v>2019</v>
      </c>
      <c r="B38" s="81">
        <v>88.61355593016502</v>
      </c>
      <c r="C38" s="81">
        <v>156.29345623757172</v>
      </c>
      <c r="D38" s="81">
        <v>25.673957477653264</v>
      </c>
      <c r="E38" s="81">
        <v>22.609124103392496</v>
      </c>
      <c r="F38" s="27">
        <f>E38+D38+C38+B38</f>
        <v>293.19009374878249</v>
      </c>
      <c r="I38" s="87"/>
    </row>
    <row r="39" spans="1:15" s="25" customFormat="1" x14ac:dyDescent="0.2">
      <c r="A39" s="79">
        <v>2020</v>
      </c>
      <c r="B39" s="81">
        <v>99.723975718132337</v>
      </c>
      <c r="C39" s="81">
        <v>167.30107929724053</v>
      </c>
      <c r="D39" s="81">
        <v>25.607216470543303</v>
      </c>
      <c r="E39" s="81">
        <v>23.496965396638974</v>
      </c>
      <c r="F39" s="27">
        <f t="shared" ref="F39:F41" si="1">E39+D39+C39+B39</f>
        <v>316.12923688255518</v>
      </c>
      <c r="I39" s="87"/>
    </row>
    <row r="40" spans="1:15" s="25" customFormat="1" x14ac:dyDescent="0.2">
      <c r="A40" s="79">
        <v>2021</v>
      </c>
      <c r="B40" s="81">
        <v>97.678389421136671</v>
      </c>
      <c r="C40" s="81">
        <v>163.97615194307187</v>
      </c>
      <c r="D40" s="81">
        <v>26.320172933865663</v>
      </c>
      <c r="E40" s="81">
        <v>23.142916950587132</v>
      </c>
      <c r="F40" s="27">
        <f t="shared" si="1"/>
        <v>311.11763124866133</v>
      </c>
      <c r="I40" s="87"/>
    </row>
    <row r="41" spans="1:15" s="25" customFormat="1" x14ac:dyDescent="0.2">
      <c r="A41" s="79">
        <v>2022</v>
      </c>
      <c r="B41" s="81">
        <v>86.917823999999996</v>
      </c>
      <c r="C41" s="81">
        <v>168.14393799999999</v>
      </c>
      <c r="D41" s="81">
        <v>26.386984000000002</v>
      </c>
      <c r="E41" s="81">
        <v>23.634135000000001</v>
      </c>
      <c r="F41" s="27">
        <f t="shared" si="1"/>
        <v>305.08288099999999</v>
      </c>
      <c r="H41" s="86"/>
      <c r="I41" s="68"/>
      <c r="J41" s="68"/>
      <c r="K41" s="68"/>
      <c r="L41" s="68"/>
      <c r="M41" s="68"/>
    </row>
    <row r="42" spans="1:15" x14ac:dyDescent="0.2">
      <c r="F42" s="84"/>
    </row>
    <row r="43" spans="1:15" x14ac:dyDescent="0.2">
      <c r="A43" s="85" t="s">
        <v>75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">
      <c r="A44" s="24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"/>
  <sheetViews>
    <sheetView zoomScale="115" zoomScaleNormal="115" workbookViewId="0"/>
  </sheetViews>
  <sheetFormatPr baseColWidth="10" defaultRowHeight="11.25" x14ac:dyDescent="0.2"/>
  <cols>
    <col min="1" max="1" width="34.5703125" style="1" customWidth="1"/>
    <col min="2" max="10" width="12.5703125" style="19" customWidth="1"/>
    <col min="11" max="16384" width="11.42578125" style="1"/>
  </cols>
  <sheetData>
    <row r="1" spans="1:12" x14ac:dyDescent="0.2">
      <c r="A1" s="3" t="s">
        <v>100</v>
      </c>
      <c r="H1" s="33"/>
    </row>
    <row r="2" spans="1:12" x14ac:dyDescent="0.2">
      <c r="A2" s="5" t="s">
        <v>78</v>
      </c>
      <c r="G2" s="33"/>
      <c r="H2" s="33"/>
    </row>
    <row r="3" spans="1:12" x14ac:dyDescent="0.2">
      <c r="A3" s="17"/>
      <c r="G3" s="25"/>
      <c r="H3" s="68"/>
    </row>
    <row r="4" spans="1:12" x14ac:dyDescent="0.2">
      <c r="A4" s="12"/>
      <c r="B4" s="34">
        <v>2015</v>
      </c>
      <c r="C4" s="34" t="s">
        <v>66</v>
      </c>
      <c r="D4" s="34" t="s">
        <v>67</v>
      </c>
      <c r="E4" s="34">
        <v>2018</v>
      </c>
      <c r="F4" s="34" t="s">
        <v>36</v>
      </c>
      <c r="G4" s="34" t="s">
        <v>37</v>
      </c>
      <c r="H4" s="34">
        <v>2021</v>
      </c>
      <c r="I4" s="34">
        <v>2022</v>
      </c>
      <c r="J4" s="34" t="s">
        <v>92</v>
      </c>
    </row>
    <row r="5" spans="1:12" x14ac:dyDescent="0.2">
      <c r="A5" s="13" t="s">
        <v>0</v>
      </c>
      <c r="B5" s="69">
        <v>972.53421316799381</v>
      </c>
      <c r="C5" s="69">
        <v>1067.4597278896899</v>
      </c>
      <c r="D5" s="69">
        <v>1078.0422985083867</v>
      </c>
      <c r="E5" s="69">
        <v>1161.0411348741663</v>
      </c>
      <c r="F5" s="69">
        <v>1202.7400172695002</v>
      </c>
      <c r="G5" s="69">
        <v>1057.3196409815714</v>
      </c>
      <c r="H5" s="69">
        <v>1111.5769281352746</v>
      </c>
      <c r="I5" s="112">
        <v>1413.4</v>
      </c>
      <c r="J5" s="113">
        <v>0.27152693099797309</v>
      </c>
    </row>
    <row r="6" spans="1:12" x14ac:dyDescent="0.2">
      <c r="A6" s="14" t="s">
        <v>22</v>
      </c>
      <c r="B6" s="70">
        <v>367.90056863666888</v>
      </c>
      <c r="C6" s="70">
        <v>369.12474053737645</v>
      </c>
      <c r="D6" s="70">
        <v>355.45718843487163</v>
      </c>
      <c r="E6" s="70">
        <v>340.74624961614074</v>
      </c>
      <c r="F6" s="70">
        <v>344.63788736448237</v>
      </c>
      <c r="G6" s="70">
        <v>325.66642795760521</v>
      </c>
      <c r="H6" s="70">
        <v>312.40741193048376</v>
      </c>
      <c r="I6" s="114">
        <v>353.1</v>
      </c>
      <c r="J6" s="115">
        <v>0.13025487397389623</v>
      </c>
      <c r="K6" s="9"/>
      <c r="L6" s="9"/>
    </row>
    <row r="7" spans="1:12" x14ac:dyDescent="0.2">
      <c r="A7" s="14" t="s">
        <v>23</v>
      </c>
      <c r="B7" s="70">
        <v>146.95721671783556</v>
      </c>
      <c r="C7" s="70">
        <v>191.13982909337187</v>
      </c>
      <c r="D7" s="70">
        <v>196.29061750343445</v>
      </c>
      <c r="E7" s="70">
        <v>183.32801417047318</v>
      </c>
      <c r="F7" s="70">
        <v>159.36950014391252</v>
      </c>
      <c r="G7" s="70">
        <v>139.78522868328079</v>
      </c>
      <c r="H7" s="70">
        <v>159.41301080319397</v>
      </c>
      <c r="I7" s="114">
        <v>152.20000000000005</v>
      </c>
      <c r="J7" s="115">
        <v>-4.5247315553803014E-2</v>
      </c>
      <c r="K7" s="9"/>
      <c r="L7" s="9"/>
    </row>
    <row r="8" spans="1:12" x14ac:dyDescent="0.2">
      <c r="A8" s="15" t="s">
        <v>18</v>
      </c>
      <c r="B8" s="71">
        <v>87.971319293869328</v>
      </c>
      <c r="C8" s="71">
        <v>93.5460810621679</v>
      </c>
      <c r="D8" s="71">
        <v>106.4815467544112</v>
      </c>
      <c r="E8" s="71">
        <v>107.2316472434181</v>
      </c>
      <c r="F8" s="71">
        <v>91.989408039911723</v>
      </c>
      <c r="G8" s="71">
        <v>85.988771125751938</v>
      </c>
      <c r="H8" s="71">
        <v>100.38284640676373</v>
      </c>
      <c r="I8" s="116">
        <v>104.1</v>
      </c>
      <c r="J8" s="117">
        <v>3.7029768793105378E-2</v>
      </c>
      <c r="K8" s="9"/>
      <c r="L8" s="9"/>
    </row>
    <row r="9" spans="1:12" x14ac:dyDescent="0.2">
      <c r="A9" s="14" t="s">
        <v>24</v>
      </c>
      <c r="B9" s="70">
        <v>320.53139670920081</v>
      </c>
      <c r="C9" s="70">
        <v>328.0858948790937</v>
      </c>
      <c r="D9" s="70">
        <v>339.89621082984286</v>
      </c>
      <c r="E9" s="70">
        <v>347.49585583856907</v>
      </c>
      <c r="F9" s="70">
        <v>358.93063417442193</v>
      </c>
      <c r="G9" s="70">
        <v>187.91327222381358</v>
      </c>
      <c r="H9" s="70">
        <v>178.45839361202442</v>
      </c>
      <c r="I9" s="114">
        <v>327</v>
      </c>
      <c r="J9" s="115">
        <v>0.83235987605554085</v>
      </c>
      <c r="K9" s="9"/>
      <c r="L9" s="9"/>
    </row>
    <row r="10" spans="1:12" x14ac:dyDescent="0.2">
      <c r="A10" s="14" t="s">
        <v>25</v>
      </c>
      <c r="B10" s="70">
        <v>92.595452743931688</v>
      </c>
      <c r="C10" s="70">
        <v>91.859553158402861</v>
      </c>
      <c r="D10" s="70">
        <v>93.254715790136757</v>
      </c>
      <c r="E10" s="70">
        <v>95.909727128376986</v>
      </c>
      <c r="F10" s="70">
        <v>91.452086731267372</v>
      </c>
      <c r="G10" s="70">
        <v>92.512794805690817</v>
      </c>
      <c r="H10" s="70">
        <v>84.704603100046967</v>
      </c>
      <c r="I10" s="114">
        <v>88.5</v>
      </c>
      <c r="J10" s="115">
        <v>4.4807445652867095E-2</v>
      </c>
      <c r="K10" s="9"/>
      <c r="L10" s="9"/>
    </row>
    <row r="11" spans="1:12" x14ac:dyDescent="0.2">
      <c r="A11" s="16" t="s">
        <v>26</v>
      </c>
      <c r="B11" s="72">
        <v>44.549578360356904</v>
      </c>
      <c r="C11" s="72">
        <v>87.249710221445042</v>
      </c>
      <c r="D11" s="72">
        <v>93.143565950100822</v>
      </c>
      <c r="E11" s="72">
        <v>193.56128812060646</v>
      </c>
      <c r="F11" s="72">
        <v>248.34990885541592</v>
      </c>
      <c r="G11" s="72">
        <v>311.4419173111811</v>
      </c>
      <c r="H11" s="72">
        <v>376.59350868952555</v>
      </c>
      <c r="I11" s="118">
        <v>492.6</v>
      </c>
      <c r="J11" s="119">
        <v>0.30804166464301308</v>
      </c>
      <c r="K11" s="9"/>
      <c r="L11" s="9"/>
    </row>
    <row r="12" spans="1:12" ht="14.25" x14ac:dyDescent="0.2">
      <c r="A12" s="1" t="s">
        <v>68</v>
      </c>
      <c r="B12" s="73"/>
      <c r="C12" s="73"/>
      <c r="D12" s="73"/>
      <c r="E12" s="73"/>
      <c r="F12" s="73"/>
      <c r="G12" s="74"/>
      <c r="H12" s="74"/>
      <c r="I12" s="75"/>
      <c r="J12" s="75"/>
      <c r="K12" s="9"/>
      <c r="L12" s="9"/>
    </row>
    <row r="13" spans="1:12" ht="14.25" x14ac:dyDescent="0.2">
      <c r="A13" s="1" t="s">
        <v>103</v>
      </c>
      <c r="B13" s="73"/>
      <c r="C13" s="73"/>
      <c r="D13" s="73"/>
      <c r="E13" s="136"/>
      <c r="F13" s="73"/>
      <c r="G13" s="74"/>
      <c r="H13" s="74"/>
      <c r="I13" s="75"/>
      <c r="J13" s="75"/>
      <c r="K13" s="9"/>
      <c r="L13" s="21"/>
    </row>
    <row r="14" spans="1:12" ht="14.25" x14ac:dyDescent="0.2">
      <c r="G14" s="74"/>
      <c r="I14" s="138"/>
    </row>
    <row r="15" spans="1:12" ht="14.25" x14ac:dyDescent="0.2">
      <c r="A15" s="1" t="s">
        <v>93</v>
      </c>
      <c r="G15" s="74"/>
      <c r="H15" s="74"/>
      <c r="I15" s="138"/>
    </row>
    <row r="16" spans="1:12" ht="14.25" x14ac:dyDescent="0.2">
      <c r="G16" s="74"/>
      <c r="H16" s="74"/>
    </row>
    <row r="17" spans="7:8" ht="14.25" x14ac:dyDescent="0.2">
      <c r="G17" s="74"/>
      <c r="H17" s="76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ignoredErrors>
    <ignoredError sqref="F4:G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"/>
  <sheetViews>
    <sheetView zoomScale="115" zoomScaleNormal="115" workbookViewId="0"/>
  </sheetViews>
  <sheetFormatPr baseColWidth="10" defaultRowHeight="11.25" x14ac:dyDescent="0.2"/>
  <cols>
    <col min="1" max="1" width="29.85546875" style="1" customWidth="1"/>
    <col min="2" max="7" width="5.7109375" style="19" bestFit="1" customWidth="1"/>
    <col min="8" max="10" width="6.5703125" style="19" bestFit="1" customWidth="1"/>
    <col min="11" max="11" width="6.5703125" style="1" bestFit="1" customWidth="1"/>
    <col min="12" max="16384" width="11.42578125" style="1"/>
  </cols>
  <sheetData>
    <row r="1" spans="1:12" x14ac:dyDescent="0.2">
      <c r="A1" s="3" t="s">
        <v>81</v>
      </c>
    </row>
    <row r="2" spans="1:12" x14ac:dyDescent="0.2">
      <c r="A2" s="5" t="s">
        <v>44</v>
      </c>
    </row>
    <row r="3" spans="1:12" x14ac:dyDescent="0.2">
      <c r="B3" s="45">
        <v>2013</v>
      </c>
      <c r="C3" s="45">
        <v>2014</v>
      </c>
      <c r="D3" s="45">
        <v>2015</v>
      </c>
      <c r="E3" s="45">
        <v>2016</v>
      </c>
      <c r="F3" s="45">
        <v>2017</v>
      </c>
      <c r="G3" s="45">
        <v>2018</v>
      </c>
      <c r="H3" s="45">
        <v>2019</v>
      </c>
      <c r="I3" s="45">
        <v>2020</v>
      </c>
      <c r="J3" s="45">
        <v>2021</v>
      </c>
      <c r="K3" s="45">
        <v>2022</v>
      </c>
    </row>
    <row r="4" spans="1:12" x14ac:dyDescent="0.2">
      <c r="A4" s="8" t="s">
        <v>15</v>
      </c>
      <c r="B4" s="77">
        <f t="shared" ref="B4:I4" si="0">SUM(B5:B6)</f>
        <v>30605</v>
      </c>
      <c r="C4" s="77">
        <f t="shared" si="0"/>
        <v>37695</v>
      </c>
      <c r="D4" s="77">
        <f t="shared" si="0"/>
        <v>30001</v>
      </c>
      <c r="E4" s="77">
        <f t="shared" si="0"/>
        <v>34106</v>
      </c>
      <c r="F4" s="77">
        <f t="shared" si="0"/>
        <v>44369</v>
      </c>
      <c r="G4" s="77">
        <f t="shared" si="0"/>
        <v>82729</v>
      </c>
      <c r="H4" s="77">
        <f t="shared" si="0"/>
        <v>151277</v>
      </c>
      <c r="I4" s="77">
        <f t="shared" si="0"/>
        <v>149402</v>
      </c>
      <c r="J4" s="77">
        <f>SUM(J5:J6)</f>
        <v>156475</v>
      </c>
      <c r="K4" s="77">
        <f>SUM(K5:K6)</f>
        <v>221439</v>
      </c>
      <c r="L4" s="9"/>
    </row>
    <row r="5" spans="1:12" x14ac:dyDescent="0.2">
      <c r="A5" s="8" t="s">
        <v>16</v>
      </c>
      <c r="B5" s="78">
        <v>24171</v>
      </c>
      <c r="C5" s="78">
        <v>31981</v>
      </c>
      <c r="D5" s="78">
        <v>24118</v>
      </c>
      <c r="E5" s="78">
        <v>27851</v>
      </c>
      <c r="F5" s="78">
        <v>36824</v>
      </c>
      <c r="G5" s="78">
        <v>75515</v>
      </c>
      <c r="H5" s="78">
        <v>144419</v>
      </c>
      <c r="I5" s="78">
        <v>143920</v>
      </c>
      <c r="J5" s="78">
        <v>150573</v>
      </c>
      <c r="K5" s="78">
        <v>214079</v>
      </c>
      <c r="L5" s="90"/>
    </row>
    <row r="6" spans="1:12" x14ac:dyDescent="0.2">
      <c r="A6" s="8" t="s">
        <v>17</v>
      </c>
      <c r="B6" s="78">
        <v>6434</v>
      </c>
      <c r="C6" s="78">
        <v>5714</v>
      </c>
      <c r="D6" s="78">
        <v>5883</v>
      </c>
      <c r="E6" s="78">
        <v>6255</v>
      </c>
      <c r="F6" s="78">
        <v>7545</v>
      </c>
      <c r="G6" s="78">
        <v>7214</v>
      </c>
      <c r="H6" s="78">
        <v>6858</v>
      </c>
      <c r="I6" s="78">
        <v>5482</v>
      </c>
      <c r="J6" s="78">
        <v>5902</v>
      </c>
      <c r="K6" s="78">
        <v>7360</v>
      </c>
      <c r="L6" s="9"/>
    </row>
    <row r="7" spans="1:12" x14ac:dyDescent="0.2">
      <c r="B7" s="84"/>
      <c r="C7" s="84"/>
      <c r="D7" s="84"/>
      <c r="E7" s="84"/>
      <c r="F7" s="84"/>
      <c r="G7" s="84"/>
      <c r="H7" s="84"/>
      <c r="I7" s="84"/>
      <c r="J7" s="84"/>
    </row>
    <row r="8" spans="1:12" x14ac:dyDescent="0.2">
      <c r="A8" s="1" t="s">
        <v>80</v>
      </c>
      <c r="I8" s="33"/>
    </row>
    <row r="9" spans="1:12" x14ac:dyDescent="0.2">
      <c r="B9" s="33"/>
      <c r="C9" s="33"/>
      <c r="D9" s="33"/>
      <c r="E9" s="33"/>
      <c r="F9" s="33"/>
      <c r="G9" s="33"/>
      <c r="H9" s="33"/>
      <c r="I9" s="33"/>
      <c r="J9" s="33"/>
      <c r="K9" s="33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19"/>
  <sheetViews>
    <sheetView zoomScale="115" zoomScaleNormal="115" workbookViewId="0"/>
  </sheetViews>
  <sheetFormatPr baseColWidth="10" defaultRowHeight="11.25" x14ac:dyDescent="0.2"/>
  <cols>
    <col min="1" max="1" width="30.5703125" style="1" customWidth="1"/>
    <col min="2" max="2" width="68.5703125" style="1" bestFit="1" customWidth="1"/>
    <col min="3" max="4" width="10.28515625" style="19" bestFit="1" customWidth="1"/>
    <col min="5" max="5" width="10.28515625" style="19" customWidth="1"/>
    <col min="6" max="6" width="15.85546875" style="19" bestFit="1" customWidth="1"/>
    <col min="7" max="16384" width="11.42578125" style="1"/>
  </cols>
  <sheetData>
    <row r="1" spans="1:8" x14ac:dyDescent="0.2">
      <c r="A1" s="3" t="s">
        <v>97</v>
      </c>
      <c r="D1" s="57"/>
      <c r="E1" s="57"/>
    </row>
    <row r="2" spans="1:8" x14ac:dyDescent="0.2">
      <c r="A2" s="5" t="s">
        <v>96</v>
      </c>
      <c r="C2" s="58"/>
      <c r="D2" s="58"/>
      <c r="E2" s="58"/>
      <c r="F2" s="58"/>
      <c r="G2" s="6"/>
      <c r="H2" s="6"/>
    </row>
    <row r="3" spans="1:8" x14ac:dyDescent="0.2">
      <c r="C3" s="59"/>
      <c r="D3" s="59"/>
      <c r="E3" s="59"/>
      <c r="F3" s="59"/>
      <c r="G3" s="44"/>
      <c r="H3" s="6"/>
    </row>
    <row r="4" spans="1:8" x14ac:dyDescent="0.2">
      <c r="A4" s="35" t="s">
        <v>31</v>
      </c>
      <c r="B4" s="35" t="s">
        <v>3</v>
      </c>
      <c r="C4" s="32">
        <v>2020</v>
      </c>
      <c r="D4" s="128" t="s">
        <v>38</v>
      </c>
      <c r="E4" s="128" t="s">
        <v>77</v>
      </c>
      <c r="F4" s="32" t="s">
        <v>98</v>
      </c>
    </row>
    <row r="5" spans="1:8" x14ac:dyDescent="0.2">
      <c r="A5" s="36" t="s">
        <v>1</v>
      </c>
      <c r="B5" s="36"/>
      <c r="C5" s="60">
        <v>1534965.3631167766</v>
      </c>
      <c r="D5" s="60">
        <v>1604896.9694042264</v>
      </c>
      <c r="E5" s="60">
        <v>1966981.0419999999</v>
      </c>
      <c r="F5" s="61">
        <v>0.22561203584937117</v>
      </c>
      <c r="G5" s="9"/>
      <c r="H5" s="10"/>
    </row>
    <row r="6" spans="1:8" x14ac:dyDescent="0.2">
      <c r="A6" s="38" t="s">
        <v>45</v>
      </c>
      <c r="B6" s="35" t="s">
        <v>19</v>
      </c>
      <c r="C6" s="62">
        <v>1057212.6897737037</v>
      </c>
      <c r="D6" s="62">
        <v>1111576.9281352747</v>
      </c>
      <c r="E6" s="62">
        <v>1413400</v>
      </c>
      <c r="F6" s="63">
        <v>0.27152693099797287</v>
      </c>
      <c r="G6" s="9"/>
      <c r="H6" s="10"/>
    </row>
    <row r="7" spans="1:8" x14ac:dyDescent="0.2">
      <c r="A7" s="38" t="s">
        <v>46</v>
      </c>
      <c r="B7" s="35" t="s">
        <v>4</v>
      </c>
      <c r="C7" s="62">
        <v>224383.63410675069</v>
      </c>
      <c r="D7" s="62">
        <v>202554.48567402535</v>
      </c>
      <c r="E7" s="62">
        <v>257400</v>
      </c>
      <c r="F7" s="64">
        <v>0.27076919152626688</v>
      </c>
      <c r="G7" s="9"/>
      <c r="H7" s="10"/>
    </row>
    <row r="8" spans="1:8" x14ac:dyDescent="0.2">
      <c r="A8" s="38" t="s">
        <v>47</v>
      </c>
      <c r="B8" s="35" t="s">
        <v>20</v>
      </c>
      <c r="C8" s="62">
        <v>85347.063878544825</v>
      </c>
      <c r="D8" s="62">
        <v>114693.18929074683</v>
      </c>
      <c r="E8" s="62">
        <v>120100</v>
      </c>
      <c r="F8" s="64">
        <v>4.7141515051490446E-2</v>
      </c>
      <c r="G8" s="9"/>
      <c r="H8" s="10"/>
    </row>
    <row r="9" spans="1:8" x14ac:dyDescent="0.2">
      <c r="A9" s="38" t="s">
        <v>48</v>
      </c>
      <c r="B9" s="35" t="s">
        <v>5</v>
      </c>
      <c r="C9" s="62">
        <v>60523.688532416687</v>
      </c>
      <c r="D9" s="62">
        <v>63712.592766557063</v>
      </c>
      <c r="E9" s="129">
        <v>62690</v>
      </c>
      <c r="F9" s="130">
        <v>-1.6050088721139333E-2</v>
      </c>
      <c r="G9" s="9"/>
      <c r="H9" s="10"/>
    </row>
    <row r="10" spans="1:8" x14ac:dyDescent="0.2">
      <c r="A10" s="38" t="s">
        <v>49</v>
      </c>
      <c r="B10" s="35" t="s">
        <v>6</v>
      </c>
      <c r="C10" s="62">
        <v>48299.165473121357</v>
      </c>
      <c r="D10" s="62">
        <v>51580.368248003753</v>
      </c>
      <c r="E10" s="62">
        <v>55700</v>
      </c>
      <c r="F10" s="64">
        <v>7.9868211335534234E-2</v>
      </c>
      <c r="G10" s="9"/>
      <c r="H10" s="10"/>
    </row>
    <row r="11" spans="1:8" x14ac:dyDescent="0.2">
      <c r="A11" s="38" t="s">
        <v>50</v>
      </c>
      <c r="B11" s="35" t="s">
        <v>7</v>
      </c>
      <c r="C11" s="62">
        <v>40213.654158311852</v>
      </c>
      <c r="D11" s="62">
        <v>42489.77378534431</v>
      </c>
      <c r="E11" s="62">
        <v>39980</v>
      </c>
      <c r="F11" s="64">
        <v>-5.9067713516751885E-2</v>
      </c>
      <c r="G11" s="9"/>
      <c r="H11" s="10"/>
    </row>
    <row r="12" spans="1:8" x14ac:dyDescent="0.2">
      <c r="A12" s="38" t="s">
        <v>65</v>
      </c>
      <c r="B12" s="35" t="s">
        <v>102</v>
      </c>
      <c r="C12" s="57">
        <v>5251.3043063114674</v>
      </c>
      <c r="D12" s="57">
        <v>4619.2945044621883</v>
      </c>
      <c r="E12" s="57">
        <v>4920</v>
      </c>
      <c r="F12" s="64">
        <v>6.5097710320771496E-2</v>
      </c>
      <c r="G12" s="9"/>
      <c r="H12" s="10"/>
    </row>
    <row r="13" spans="1:8" x14ac:dyDescent="0.2">
      <c r="A13" s="38" t="s">
        <v>51</v>
      </c>
      <c r="B13" s="35" t="s">
        <v>101</v>
      </c>
      <c r="C13" s="57">
        <v>6770.0114580349473</v>
      </c>
      <c r="D13" s="57">
        <v>7115.1866604039451</v>
      </c>
      <c r="E13" s="57">
        <v>6544</v>
      </c>
      <c r="F13" s="64">
        <v>-8.0277115368259003E-2</v>
      </c>
      <c r="G13" s="9"/>
      <c r="H13" s="10"/>
    </row>
    <row r="14" spans="1:8" x14ac:dyDescent="0.2">
      <c r="A14" s="38" t="s">
        <v>52</v>
      </c>
      <c r="B14" s="35" t="s">
        <v>8</v>
      </c>
      <c r="C14" s="62">
        <v>5217.9718928673728</v>
      </c>
      <c r="D14" s="62">
        <v>4777.7057912635037</v>
      </c>
      <c r="E14" s="62">
        <v>4718.0749999999998</v>
      </c>
      <c r="F14" s="64">
        <v>-1.2481051339022331E-2</v>
      </c>
      <c r="G14" s="9"/>
      <c r="H14" s="10"/>
    </row>
    <row r="15" spans="1:8" x14ac:dyDescent="0.2">
      <c r="A15" s="38" t="s">
        <v>53</v>
      </c>
      <c r="B15" s="35" t="s">
        <v>9</v>
      </c>
      <c r="C15" s="62">
        <v>1746.1795367134537</v>
      </c>
      <c r="D15" s="62">
        <v>1777.4445481446687</v>
      </c>
      <c r="E15" s="62">
        <v>1528.9670000000001</v>
      </c>
      <c r="F15" s="64">
        <v>-0.13979482420649036</v>
      </c>
      <c r="G15" s="9"/>
      <c r="H15" s="10"/>
    </row>
    <row r="16" spans="1:8" x14ac:dyDescent="0.2">
      <c r="A16" s="36" t="s">
        <v>2</v>
      </c>
      <c r="B16" s="36"/>
      <c r="C16" s="60">
        <v>348878.0432536045</v>
      </c>
      <c r="D16" s="60">
        <v>335730.53166114382</v>
      </c>
      <c r="E16" s="60">
        <v>346771.96344000002</v>
      </c>
      <c r="F16" s="65">
        <v>3.4125308563748735E-2</v>
      </c>
      <c r="G16" s="9"/>
      <c r="H16" s="10"/>
    </row>
    <row r="17" spans="1:8" x14ac:dyDescent="0.2">
      <c r="A17" s="35" t="s">
        <v>54</v>
      </c>
      <c r="B17" s="35"/>
      <c r="C17" s="123"/>
      <c r="D17" s="123"/>
      <c r="E17" s="123"/>
      <c r="F17" s="124"/>
      <c r="G17" s="9"/>
      <c r="H17" s="10"/>
    </row>
    <row r="18" spans="1:8" x14ac:dyDescent="0.2">
      <c r="A18" s="38" t="s">
        <v>55</v>
      </c>
      <c r="B18" s="35" t="s">
        <v>33</v>
      </c>
      <c r="C18" s="125">
        <v>84181.295712785257</v>
      </c>
      <c r="D18" s="125">
        <v>87345</v>
      </c>
      <c r="E18" s="125">
        <v>85500</v>
      </c>
      <c r="F18" s="126">
        <v>-2.1127577894830774E-2</v>
      </c>
      <c r="G18" s="9"/>
      <c r="H18" s="10"/>
    </row>
    <row r="19" spans="1:8" x14ac:dyDescent="0.2">
      <c r="A19" s="38" t="s">
        <v>56</v>
      </c>
      <c r="B19" s="35" t="s">
        <v>10</v>
      </c>
      <c r="C19" s="125">
        <v>59540.887145517037</v>
      </c>
      <c r="D19" s="125">
        <v>52085</v>
      </c>
      <c r="E19" s="125">
        <v>59400</v>
      </c>
      <c r="F19" s="127">
        <v>0.14043388983126515</v>
      </c>
      <c r="G19" s="9"/>
      <c r="H19" s="10"/>
    </row>
    <row r="20" spans="1:8" x14ac:dyDescent="0.2">
      <c r="A20" s="38" t="s">
        <v>57</v>
      </c>
      <c r="B20" s="35" t="s">
        <v>32</v>
      </c>
      <c r="C20" s="125">
        <v>5550.7676883414497</v>
      </c>
      <c r="D20" s="125">
        <v>6809</v>
      </c>
      <c r="E20" s="125">
        <v>6117</v>
      </c>
      <c r="F20" s="126">
        <v>-0.10159492548257743</v>
      </c>
      <c r="G20" s="9"/>
      <c r="H20" s="10"/>
    </row>
    <row r="21" spans="1:8" x14ac:dyDescent="0.2">
      <c r="A21" s="35" t="s">
        <v>58</v>
      </c>
      <c r="B21" s="35"/>
      <c r="C21" s="125"/>
      <c r="D21" s="125"/>
      <c r="E21" s="125"/>
      <c r="F21" s="126"/>
      <c r="G21" s="9"/>
      <c r="H21" s="10"/>
    </row>
    <row r="22" spans="1:8" x14ac:dyDescent="0.2">
      <c r="A22" s="38" t="s">
        <v>59</v>
      </c>
      <c r="B22" s="35" t="s">
        <v>11</v>
      </c>
      <c r="C22" s="125">
        <v>84651.881027403797</v>
      </c>
      <c r="D22" s="125">
        <v>83559</v>
      </c>
      <c r="E22" s="125">
        <v>86585</v>
      </c>
      <c r="F22" s="126">
        <v>3.6217362320082547E-2</v>
      </c>
      <c r="G22" s="9"/>
      <c r="H22" s="10"/>
    </row>
    <row r="23" spans="1:8" x14ac:dyDescent="0.2">
      <c r="A23" s="38" t="s">
        <v>60</v>
      </c>
      <c r="B23" s="35" t="s">
        <v>12</v>
      </c>
      <c r="C23" s="125">
        <v>27165.60679843407</v>
      </c>
      <c r="D23" s="125">
        <v>34193</v>
      </c>
      <c r="E23" s="125">
        <v>35398</v>
      </c>
      <c r="F23" s="126">
        <v>3.5242741697667057E-2</v>
      </c>
      <c r="G23" s="9"/>
      <c r="H23" s="10"/>
    </row>
    <row r="24" spans="1:8" x14ac:dyDescent="0.2">
      <c r="A24" s="35" t="s">
        <v>61</v>
      </c>
      <c r="B24" s="35"/>
      <c r="C24" s="125"/>
      <c r="D24" s="125"/>
      <c r="E24" s="125"/>
      <c r="F24" s="126"/>
      <c r="G24" s="9"/>
      <c r="H24" s="10"/>
    </row>
    <row r="25" spans="1:8" x14ac:dyDescent="0.2">
      <c r="A25" s="38" t="s">
        <v>62</v>
      </c>
      <c r="B25" s="35" t="s">
        <v>13</v>
      </c>
      <c r="C25" s="125">
        <v>49839.262866418409</v>
      </c>
      <c r="D25" s="62">
        <v>37122.713010803192</v>
      </c>
      <c r="E25" s="62">
        <v>35530</v>
      </c>
      <c r="F25" s="126">
        <v>-4.2904003550055525E-2</v>
      </c>
      <c r="G25" s="9"/>
      <c r="H25" s="10"/>
    </row>
    <row r="26" spans="1:8" x14ac:dyDescent="0.2">
      <c r="A26" s="38" t="s">
        <v>63</v>
      </c>
      <c r="B26" s="35" t="s">
        <v>21</v>
      </c>
      <c r="C26" s="125">
        <v>36684.264298672781</v>
      </c>
      <c r="D26" s="62">
        <v>32850.654767496475</v>
      </c>
      <c r="E26" s="62">
        <v>36470</v>
      </c>
      <c r="F26" s="127">
        <v>0.11017574103529371</v>
      </c>
      <c r="G26" s="9"/>
      <c r="H26" s="10"/>
    </row>
    <row r="27" spans="1:8" s="7" customFormat="1" x14ac:dyDescent="0.2">
      <c r="A27" s="39" t="s">
        <v>64</v>
      </c>
      <c r="B27" s="37" t="s">
        <v>14</v>
      </c>
      <c r="C27" s="66">
        <v>1264.0777160317007</v>
      </c>
      <c r="D27" s="66">
        <v>1766.4645166744949</v>
      </c>
      <c r="E27" s="66">
        <v>1772.5</v>
      </c>
      <c r="F27" s="137">
        <v>3.4167022708542216E-3</v>
      </c>
      <c r="G27" s="9"/>
      <c r="H27" s="10"/>
    </row>
    <row r="28" spans="1:8" x14ac:dyDescent="0.2">
      <c r="A28" s="1" t="s">
        <v>95</v>
      </c>
      <c r="B28" s="2"/>
      <c r="C28" s="57"/>
      <c r="D28" s="57"/>
      <c r="E28" s="57"/>
      <c r="F28" s="57"/>
      <c r="G28" s="2"/>
      <c r="H28" s="2"/>
    </row>
    <row r="29" spans="1:8" x14ac:dyDescent="0.2">
      <c r="F29" s="57"/>
      <c r="G29" s="9"/>
      <c r="H29" s="2"/>
    </row>
    <row r="30" spans="1:8" x14ac:dyDescent="0.2">
      <c r="A30" s="2"/>
      <c r="B30" s="2"/>
      <c r="F30" s="57"/>
      <c r="G30" s="9"/>
      <c r="H30" s="2"/>
    </row>
    <row r="31" spans="1:8" x14ac:dyDescent="0.2">
      <c r="A31" s="2"/>
      <c r="B31" s="2"/>
      <c r="C31" s="57"/>
      <c r="D31" s="57"/>
      <c r="E31" s="57"/>
      <c r="F31" s="57"/>
      <c r="G31" s="2"/>
      <c r="H31" s="2"/>
    </row>
    <row r="32" spans="1:8" x14ac:dyDescent="0.2">
      <c r="C32" s="57"/>
      <c r="D32" s="57"/>
      <c r="E32" s="57"/>
      <c r="F32" s="57"/>
      <c r="G32" s="9"/>
      <c r="H32" s="2"/>
    </row>
    <row r="33" spans="1:8" x14ac:dyDescent="0.2">
      <c r="A33" s="2"/>
      <c r="B33" s="2"/>
      <c r="C33" s="57"/>
      <c r="D33" s="57"/>
      <c r="E33" s="57"/>
      <c r="F33" s="57"/>
      <c r="G33" s="9"/>
      <c r="H33" s="2"/>
    </row>
    <row r="34" spans="1:8" x14ac:dyDescent="0.2">
      <c r="A34" s="2"/>
      <c r="B34" s="2"/>
      <c r="C34" s="57"/>
      <c r="D34" s="57"/>
      <c r="E34" s="57"/>
      <c r="F34" s="57"/>
      <c r="G34" s="2"/>
      <c r="H34" s="2"/>
    </row>
    <row r="35" spans="1:8" x14ac:dyDescent="0.2">
      <c r="C35" s="57"/>
      <c r="D35" s="57"/>
      <c r="E35" s="57"/>
      <c r="F35" s="57"/>
      <c r="G35" s="9"/>
      <c r="H35" s="2"/>
    </row>
    <row r="36" spans="1:8" x14ac:dyDescent="0.2">
      <c r="A36" s="2"/>
      <c r="B36" s="2"/>
      <c r="C36" s="57"/>
      <c r="D36" s="57"/>
      <c r="E36" s="57"/>
      <c r="F36" s="57"/>
      <c r="G36" s="9"/>
      <c r="H36" s="2"/>
    </row>
    <row r="37" spans="1:8" x14ac:dyDescent="0.2">
      <c r="A37" s="2"/>
      <c r="B37" s="2"/>
      <c r="C37" s="57"/>
      <c r="D37" s="57"/>
      <c r="E37" s="57"/>
      <c r="F37" s="57"/>
      <c r="G37" s="2"/>
      <c r="H37" s="2"/>
    </row>
    <row r="38" spans="1:8" x14ac:dyDescent="0.2">
      <c r="C38" s="57"/>
      <c r="D38" s="57"/>
      <c r="E38" s="57"/>
      <c r="F38" s="57"/>
      <c r="G38" s="9"/>
      <c r="H38" s="2"/>
    </row>
    <row r="39" spans="1:8" x14ac:dyDescent="0.2">
      <c r="A39" s="2"/>
      <c r="B39" s="2"/>
      <c r="C39" s="57"/>
      <c r="D39" s="57"/>
      <c r="E39" s="57"/>
      <c r="F39" s="57"/>
      <c r="G39" s="9"/>
      <c r="H39" s="2"/>
    </row>
    <row r="40" spans="1:8" x14ac:dyDescent="0.2">
      <c r="A40" s="2"/>
      <c r="B40" s="2"/>
      <c r="C40" s="57"/>
      <c r="D40" s="57"/>
      <c r="E40" s="57"/>
      <c r="F40" s="57"/>
      <c r="G40" s="2"/>
      <c r="H40" s="2"/>
    </row>
    <row r="41" spans="1:8" x14ac:dyDescent="0.2">
      <c r="C41" s="57"/>
      <c r="D41" s="57"/>
      <c r="E41" s="57"/>
      <c r="F41" s="57"/>
      <c r="G41" s="9"/>
      <c r="H41" s="2"/>
    </row>
    <row r="42" spans="1:8" x14ac:dyDescent="0.2">
      <c r="A42" s="2"/>
      <c r="B42" s="2"/>
      <c r="C42" s="57"/>
      <c r="D42" s="57"/>
      <c r="E42" s="57"/>
      <c r="F42" s="57"/>
      <c r="G42" s="9"/>
      <c r="H42" s="2"/>
    </row>
    <row r="43" spans="1:8" x14ac:dyDescent="0.2">
      <c r="A43" s="2"/>
      <c r="B43" s="2"/>
      <c r="C43" s="57"/>
      <c r="D43" s="57"/>
      <c r="E43" s="57"/>
      <c r="F43" s="57"/>
      <c r="G43" s="2"/>
      <c r="H43" s="2"/>
    </row>
    <row r="44" spans="1:8" x14ac:dyDescent="0.2">
      <c r="C44" s="57"/>
      <c r="D44" s="57"/>
      <c r="E44" s="57"/>
      <c r="F44" s="57"/>
      <c r="G44" s="9"/>
      <c r="H44" s="2"/>
    </row>
    <row r="45" spans="1:8" x14ac:dyDescent="0.2">
      <c r="A45" s="2"/>
      <c r="B45" s="2"/>
      <c r="C45" s="57"/>
      <c r="D45" s="57"/>
      <c r="E45" s="57"/>
      <c r="F45" s="57"/>
      <c r="G45" s="9"/>
      <c r="H45" s="2"/>
    </row>
    <row r="46" spans="1:8" x14ac:dyDescent="0.2">
      <c r="A46" s="2"/>
      <c r="B46" s="2"/>
      <c r="C46" s="57"/>
      <c r="D46" s="57"/>
      <c r="E46" s="57"/>
      <c r="F46" s="57"/>
      <c r="G46" s="2"/>
      <c r="H46" s="2"/>
    </row>
    <row r="47" spans="1:8" x14ac:dyDescent="0.2">
      <c r="C47" s="57"/>
      <c r="D47" s="57"/>
      <c r="E47" s="57"/>
      <c r="F47" s="57"/>
      <c r="G47" s="9"/>
      <c r="H47" s="2"/>
    </row>
    <row r="48" spans="1:8" x14ac:dyDescent="0.2">
      <c r="A48" s="2"/>
      <c r="B48" s="2"/>
      <c r="C48" s="57"/>
      <c r="D48" s="57"/>
      <c r="E48" s="57"/>
      <c r="F48" s="57"/>
      <c r="G48" s="9"/>
      <c r="H48" s="2"/>
    </row>
    <row r="49" spans="1:8" x14ac:dyDescent="0.2">
      <c r="A49" s="2"/>
      <c r="B49" s="2"/>
      <c r="C49" s="57"/>
      <c r="D49" s="57"/>
      <c r="E49" s="57"/>
      <c r="F49" s="57"/>
      <c r="G49" s="2"/>
      <c r="H49" s="2"/>
    </row>
    <row r="50" spans="1:8" x14ac:dyDescent="0.2">
      <c r="C50" s="57"/>
      <c r="D50" s="57"/>
      <c r="E50" s="57"/>
      <c r="F50" s="57"/>
      <c r="G50" s="9"/>
      <c r="H50" s="2"/>
    </row>
    <row r="51" spans="1:8" x14ac:dyDescent="0.2">
      <c r="A51" s="2"/>
      <c r="B51" s="2"/>
      <c r="C51" s="57" t="e">
        <f>ROUND(#REF!,0)</f>
        <v>#REF!</v>
      </c>
      <c r="D51" s="57" t="e">
        <f>ROUND(#REF!,0)</f>
        <v>#REF!</v>
      </c>
      <c r="E51" s="57" t="e">
        <f>ROUND(#REF!,0)</f>
        <v>#REF!</v>
      </c>
      <c r="F51" s="57" t="e">
        <f>ROUND(#REF!,0)</f>
        <v>#REF!</v>
      </c>
      <c r="G51" s="9"/>
      <c r="H51" s="2"/>
    </row>
    <row r="52" spans="1:8" x14ac:dyDescent="0.2">
      <c r="A52" s="2"/>
      <c r="B52" s="2"/>
      <c r="F52" s="67"/>
      <c r="G52" s="2"/>
      <c r="H52" s="2"/>
    </row>
    <row r="53" spans="1:8" x14ac:dyDescent="0.2">
      <c r="C53" s="67"/>
      <c r="D53" s="67"/>
      <c r="E53" s="67"/>
      <c r="G53" s="9"/>
      <c r="H53" s="2"/>
    </row>
    <row r="54" spans="1:8" x14ac:dyDescent="0.2">
      <c r="A54" s="2"/>
      <c r="B54" s="2"/>
      <c r="C54" s="67"/>
      <c r="D54" s="67"/>
      <c r="E54" s="67"/>
      <c r="G54" s="9"/>
      <c r="H54" s="2"/>
    </row>
    <row r="55" spans="1:8" x14ac:dyDescent="0.2">
      <c r="A55" s="2"/>
      <c r="B55" s="2"/>
      <c r="F55" s="67"/>
      <c r="G55" s="2"/>
      <c r="H55" s="2"/>
    </row>
    <row r="56" spans="1:8" x14ac:dyDescent="0.2">
      <c r="C56" s="67"/>
      <c r="D56" s="67"/>
      <c r="E56" s="67"/>
      <c r="G56" s="9"/>
      <c r="H56" s="2"/>
    </row>
    <row r="57" spans="1:8" x14ac:dyDescent="0.2">
      <c r="A57" s="2"/>
      <c r="B57" s="2"/>
      <c r="C57" s="67"/>
      <c r="D57" s="67"/>
      <c r="E57" s="67"/>
      <c r="G57" s="9"/>
      <c r="H57" s="2"/>
    </row>
    <row r="58" spans="1:8" x14ac:dyDescent="0.2">
      <c r="A58" s="2"/>
      <c r="B58" s="2"/>
      <c r="F58" s="67"/>
      <c r="G58" s="2"/>
      <c r="H58" s="2"/>
    </row>
    <row r="59" spans="1:8" x14ac:dyDescent="0.2">
      <c r="C59" s="67"/>
      <c r="D59" s="67"/>
      <c r="E59" s="67"/>
      <c r="G59" s="9"/>
      <c r="H59" s="2"/>
    </row>
    <row r="60" spans="1:8" x14ac:dyDescent="0.2">
      <c r="A60" s="2"/>
      <c r="B60" s="2"/>
      <c r="C60" s="67"/>
      <c r="D60" s="67"/>
      <c r="E60" s="67"/>
      <c r="G60" s="9"/>
      <c r="H60" s="2"/>
    </row>
    <row r="61" spans="1:8" x14ac:dyDescent="0.2">
      <c r="A61" s="2"/>
      <c r="B61" s="2"/>
      <c r="F61" s="67"/>
      <c r="G61" s="2"/>
      <c r="H61" s="2"/>
    </row>
    <row r="62" spans="1:8" x14ac:dyDescent="0.2">
      <c r="C62" s="67"/>
      <c r="D62" s="67"/>
      <c r="E62" s="67"/>
      <c r="G62" s="9"/>
      <c r="H62" s="2"/>
    </row>
    <row r="63" spans="1:8" x14ac:dyDescent="0.2">
      <c r="A63" s="2"/>
      <c r="B63" s="2"/>
      <c r="C63" s="67"/>
      <c r="D63" s="67"/>
      <c r="E63" s="67"/>
      <c r="G63" s="9"/>
      <c r="H63" s="2"/>
    </row>
    <row r="64" spans="1:8" x14ac:dyDescent="0.2">
      <c r="A64" s="2"/>
      <c r="B64" s="2"/>
      <c r="F64" s="67"/>
      <c r="G64" s="2"/>
      <c r="H64" s="2"/>
    </row>
    <row r="65" spans="1:8" x14ac:dyDescent="0.2">
      <c r="C65" s="67"/>
      <c r="D65" s="67"/>
      <c r="E65" s="67"/>
      <c r="G65" s="9"/>
      <c r="H65" s="2"/>
    </row>
    <row r="66" spans="1:8" x14ac:dyDescent="0.2">
      <c r="A66" s="2"/>
      <c r="B66" s="2"/>
      <c r="C66" s="67"/>
      <c r="D66" s="67"/>
      <c r="E66" s="67"/>
      <c r="G66" s="9"/>
      <c r="H66" s="2"/>
    </row>
    <row r="67" spans="1:8" x14ac:dyDescent="0.2">
      <c r="A67" s="2"/>
      <c r="B67" s="2"/>
      <c r="F67" s="67"/>
      <c r="G67" s="2"/>
      <c r="H67" s="2"/>
    </row>
    <row r="68" spans="1:8" x14ac:dyDescent="0.2">
      <c r="C68" s="67"/>
      <c r="D68" s="67"/>
      <c r="E68" s="67"/>
      <c r="G68" s="9"/>
      <c r="H68" s="2"/>
    </row>
    <row r="69" spans="1:8" x14ac:dyDescent="0.2">
      <c r="A69" s="2"/>
      <c r="B69" s="2"/>
      <c r="C69" s="67"/>
      <c r="D69" s="67"/>
      <c r="E69" s="67"/>
      <c r="G69" s="9"/>
      <c r="H69" s="2"/>
    </row>
    <row r="70" spans="1:8" x14ac:dyDescent="0.2">
      <c r="A70" s="2"/>
      <c r="B70" s="2"/>
      <c r="F70" s="67"/>
      <c r="G70" s="2"/>
      <c r="H70" s="2"/>
    </row>
    <row r="71" spans="1:8" x14ac:dyDescent="0.2">
      <c r="C71" s="67"/>
      <c r="D71" s="67"/>
      <c r="E71" s="67"/>
      <c r="G71" s="9"/>
      <c r="H71" s="2"/>
    </row>
    <row r="72" spans="1:8" x14ac:dyDescent="0.2">
      <c r="A72" s="2"/>
      <c r="B72" s="2"/>
      <c r="C72" s="67"/>
      <c r="D72" s="67"/>
      <c r="E72" s="67"/>
      <c r="G72" s="9"/>
      <c r="H72" s="2"/>
    </row>
    <row r="73" spans="1:8" x14ac:dyDescent="0.2">
      <c r="A73" s="2"/>
      <c r="B73" s="2"/>
      <c r="F73" s="67"/>
      <c r="G73" s="2"/>
      <c r="H73" s="2"/>
    </row>
    <row r="74" spans="1:8" x14ac:dyDescent="0.2">
      <c r="C74" s="67"/>
      <c r="D74" s="67"/>
      <c r="E74" s="67"/>
      <c r="G74" s="9"/>
      <c r="H74" s="2"/>
    </row>
    <row r="75" spans="1:8" x14ac:dyDescent="0.2">
      <c r="A75" s="2"/>
      <c r="B75" s="2"/>
      <c r="C75" s="67"/>
      <c r="D75" s="67"/>
      <c r="E75" s="67"/>
      <c r="G75" s="9"/>
      <c r="H75" s="2"/>
    </row>
    <row r="76" spans="1:8" x14ac:dyDescent="0.2">
      <c r="A76" s="2"/>
      <c r="B76" s="2"/>
      <c r="F76" s="67"/>
      <c r="G76" s="2"/>
      <c r="H76" s="2"/>
    </row>
    <row r="77" spans="1:8" x14ac:dyDescent="0.2">
      <c r="C77" s="67"/>
      <c r="D77" s="67"/>
      <c r="E77" s="67"/>
      <c r="G77" s="9"/>
      <c r="H77" s="2"/>
    </row>
    <row r="78" spans="1:8" x14ac:dyDescent="0.2">
      <c r="A78" s="2"/>
      <c r="B78" s="2"/>
      <c r="C78" s="67"/>
      <c r="D78" s="67"/>
      <c r="E78" s="67"/>
      <c r="G78" s="9"/>
      <c r="H78" s="2"/>
    </row>
    <row r="79" spans="1:8" x14ac:dyDescent="0.2">
      <c r="A79" s="2"/>
      <c r="B79" s="2"/>
      <c r="F79" s="67"/>
      <c r="G79" s="2"/>
      <c r="H79" s="2"/>
    </row>
    <row r="80" spans="1:8" x14ac:dyDescent="0.2">
      <c r="C80" s="67"/>
      <c r="D80" s="67"/>
      <c r="E80" s="67"/>
      <c r="G80" s="9"/>
      <c r="H80" s="2"/>
    </row>
    <row r="81" spans="1:8" x14ac:dyDescent="0.2">
      <c r="A81" s="2"/>
      <c r="B81" s="2"/>
      <c r="C81" s="67"/>
      <c r="D81" s="67"/>
      <c r="E81" s="67"/>
      <c r="G81" s="9"/>
      <c r="H81" s="2"/>
    </row>
    <row r="82" spans="1:8" x14ac:dyDescent="0.2">
      <c r="A82" s="2"/>
      <c r="B82" s="2"/>
      <c r="F82" s="67"/>
      <c r="G82" s="2"/>
      <c r="H82" s="2"/>
    </row>
    <row r="83" spans="1:8" x14ac:dyDescent="0.2">
      <c r="C83" s="67"/>
      <c r="D83" s="67"/>
      <c r="E83" s="67"/>
      <c r="G83" s="9"/>
      <c r="H83" s="2"/>
    </row>
    <row r="84" spans="1:8" x14ac:dyDescent="0.2">
      <c r="A84" s="2"/>
      <c r="B84" s="2"/>
      <c r="C84" s="67"/>
      <c r="D84" s="67"/>
      <c r="E84" s="67"/>
      <c r="G84" s="9"/>
      <c r="H84" s="2"/>
    </row>
    <row r="85" spans="1:8" x14ac:dyDescent="0.2">
      <c r="A85" s="2"/>
      <c r="B85" s="2"/>
      <c r="F85" s="67"/>
      <c r="G85" s="2"/>
      <c r="H85" s="2"/>
    </row>
    <row r="86" spans="1:8" x14ac:dyDescent="0.2">
      <c r="C86" s="67"/>
      <c r="D86" s="67"/>
      <c r="E86" s="67"/>
      <c r="G86" s="9"/>
      <c r="H86" s="2"/>
    </row>
    <row r="87" spans="1:8" x14ac:dyDescent="0.2">
      <c r="A87" s="2"/>
      <c r="B87" s="2"/>
      <c r="C87" s="67"/>
      <c r="D87" s="67"/>
      <c r="E87" s="67"/>
      <c r="G87" s="9"/>
      <c r="H87" s="2"/>
    </row>
    <row r="88" spans="1:8" x14ac:dyDescent="0.2">
      <c r="A88" s="2"/>
      <c r="B88" s="2"/>
      <c r="F88" s="67"/>
      <c r="G88" s="2"/>
      <c r="H88" s="2"/>
    </row>
    <row r="89" spans="1:8" x14ac:dyDescent="0.2">
      <c r="C89" s="67"/>
      <c r="D89" s="67"/>
      <c r="E89" s="67"/>
      <c r="G89" s="9"/>
      <c r="H89" s="2"/>
    </row>
    <row r="90" spans="1:8" x14ac:dyDescent="0.2">
      <c r="A90" s="2"/>
      <c r="B90" s="2"/>
      <c r="C90" s="67"/>
      <c r="D90" s="67"/>
      <c r="E90" s="67"/>
      <c r="G90" s="9"/>
      <c r="H90" s="2"/>
    </row>
    <row r="91" spans="1:8" x14ac:dyDescent="0.2">
      <c r="A91" s="2"/>
      <c r="B91" s="2"/>
      <c r="F91" s="67"/>
      <c r="G91" s="2"/>
      <c r="H91" s="2"/>
    </row>
    <row r="92" spans="1:8" x14ac:dyDescent="0.2">
      <c r="C92" s="67"/>
      <c r="D92" s="67"/>
      <c r="E92" s="67"/>
      <c r="G92" s="9"/>
      <c r="H92" s="2"/>
    </row>
    <row r="93" spans="1:8" x14ac:dyDescent="0.2">
      <c r="A93" s="2"/>
      <c r="B93" s="2"/>
      <c r="C93" s="67"/>
      <c r="D93" s="67"/>
      <c r="E93" s="67"/>
      <c r="G93" s="9"/>
      <c r="H93" s="2"/>
    </row>
    <row r="94" spans="1:8" x14ac:dyDescent="0.2">
      <c r="A94" s="2"/>
      <c r="B94" s="2"/>
      <c r="F94" s="67"/>
      <c r="G94" s="2"/>
      <c r="H94" s="2"/>
    </row>
    <row r="95" spans="1:8" x14ac:dyDescent="0.2">
      <c r="C95" s="67"/>
      <c r="D95" s="67"/>
      <c r="E95" s="67"/>
      <c r="G95" s="9"/>
      <c r="H95" s="2"/>
    </row>
    <row r="96" spans="1:8" x14ac:dyDescent="0.2">
      <c r="A96" s="2"/>
      <c r="B96" s="2"/>
      <c r="C96" s="67"/>
      <c r="D96" s="67"/>
      <c r="E96" s="67"/>
      <c r="G96" s="9"/>
      <c r="H96" s="2"/>
    </row>
    <row r="97" spans="1:8" x14ac:dyDescent="0.2">
      <c r="A97" s="2"/>
      <c r="B97" s="2"/>
      <c r="F97" s="67"/>
      <c r="G97" s="2"/>
      <c r="H97" s="2"/>
    </row>
    <row r="98" spans="1:8" x14ac:dyDescent="0.2">
      <c r="C98" s="67"/>
      <c r="D98" s="67"/>
      <c r="E98" s="67"/>
      <c r="G98" s="9"/>
      <c r="H98" s="2"/>
    </row>
    <row r="99" spans="1:8" x14ac:dyDescent="0.2">
      <c r="A99" s="2"/>
      <c r="B99" s="2"/>
      <c r="C99" s="67"/>
      <c r="D99" s="67"/>
      <c r="E99" s="67"/>
      <c r="G99" s="9"/>
      <c r="H99" s="2"/>
    </row>
    <row r="100" spans="1:8" x14ac:dyDescent="0.2">
      <c r="A100" s="2"/>
      <c r="B100" s="2"/>
      <c r="F100" s="67"/>
      <c r="G100" s="2"/>
      <c r="H100" s="2"/>
    </row>
    <row r="101" spans="1:8" x14ac:dyDescent="0.2">
      <c r="C101" s="67"/>
      <c r="D101" s="67"/>
      <c r="E101" s="67"/>
      <c r="G101" s="9"/>
      <c r="H101" s="2"/>
    </row>
    <row r="102" spans="1:8" x14ac:dyDescent="0.2">
      <c r="A102" s="2"/>
      <c r="B102" s="2"/>
      <c r="C102" s="67"/>
      <c r="D102" s="67"/>
      <c r="E102" s="67"/>
      <c r="G102" s="9"/>
      <c r="H102" s="2"/>
    </row>
    <row r="103" spans="1:8" x14ac:dyDescent="0.2">
      <c r="A103" s="2"/>
      <c r="B103" s="2"/>
      <c r="F103" s="67"/>
      <c r="G103" s="2"/>
      <c r="H103" s="2"/>
    </row>
    <row r="104" spans="1:8" x14ac:dyDescent="0.2">
      <c r="C104" s="67"/>
      <c r="D104" s="67"/>
      <c r="E104" s="67"/>
      <c r="G104" s="9"/>
      <c r="H104" s="2"/>
    </row>
    <row r="105" spans="1:8" x14ac:dyDescent="0.2">
      <c r="A105" s="2"/>
      <c r="B105" s="2"/>
      <c r="C105" s="67"/>
      <c r="D105" s="67"/>
      <c r="E105" s="67"/>
      <c r="G105" s="9"/>
      <c r="H105" s="2"/>
    </row>
    <row r="106" spans="1:8" x14ac:dyDescent="0.2">
      <c r="A106" s="2"/>
      <c r="B106" s="2"/>
      <c r="F106" s="67"/>
      <c r="G106" s="2"/>
      <c r="H106" s="2"/>
    </row>
    <row r="107" spans="1:8" x14ac:dyDescent="0.2">
      <c r="C107" s="67"/>
      <c r="D107" s="67"/>
      <c r="E107" s="67"/>
      <c r="G107" s="9"/>
      <c r="H107" s="2"/>
    </row>
    <row r="108" spans="1:8" x14ac:dyDescent="0.2">
      <c r="A108" s="2"/>
      <c r="B108" s="2"/>
      <c r="C108" s="67"/>
      <c r="D108" s="67"/>
      <c r="E108" s="67"/>
      <c r="G108" s="9"/>
      <c r="H108" s="2"/>
    </row>
    <row r="109" spans="1:8" x14ac:dyDescent="0.2">
      <c r="A109" s="2"/>
      <c r="B109" s="2"/>
      <c r="F109" s="67"/>
      <c r="G109" s="2"/>
      <c r="H109" s="2"/>
    </row>
    <row r="110" spans="1:8" x14ac:dyDescent="0.2">
      <c r="C110" s="67"/>
      <c r="D110" s="67"/>
      <c r="E110" s="67"/>
      <c r="G110" s="9"/>
      <c r="H110" s="2"/>
    </row>
    <row r="111" spans="1:8" x14ac:dyDescent="0.2">
      <c r="A111" s="2"/>
      <c r="B111" s="2"/>
      <c r="C111" s="67"/>
      <c r="D111" s="67"/>
      <c r="E111" s="67"/>
      <c r="G111" s="9"/>
      <c r="H111" s="2"/>
    </row>
    <row r="112" spans="1:8" x14ac:dyDescent="0.2">
      <c r="A112" s="2"/>
      <c r="B112" s="2"/>
      <c r="F112" s="67"/>
      <c r="G112" s="2"/>
      <c r="H112" s="2"/>
    </row>
    <row r="113" spans="1:8" x14ac:dyDescent="0.2">
      <c r="C113" s="67"/>
      <c r="D113" s="67"/>
      <c r="E113" s="67"/>
      <c r="G113" s="9"/>
      <c r="H113" s="2"/>
    </row>
    <row r="114" spans="1:8" x14ac:dyDescent="0.2">
      <c r="A114" s="2"/>
      <c r="B114" s="2"/>
      <c r="C114" s="67"/>
      <c r="D114" s="67"/>
      <c r="E114" s="67"/>
      <c r="G114" s="9"/>
      <c r="H114" s="2"/>
    </row>
    <row r="115" spans="1:8" x14ac:dyDescent="0.2">
      <c r="A115" s="2"/>
      <c r="B115" s="2"/>
      <c r="F115" s="67"/>
      <c r="G115" s="2"/>
      <c r="H115" s="2"/>
    </row>
    <row r="116" spans="1:8" x14ac:dyDescent="0.2">
      <c r="C116" s="67"/>
      <c r="D116" s="67"/>
      <c r="E116" s="67"/>
      <c r="G116" s="9"/>
      <c r="H116" s="2"/>
    </row>
    <row r="117" spans="1:8" x14ac:dyDescent="0.2">
      <c r="A117" s="2"/>
      <c r="B117" s="2"/>
      <c r="C117" s="67"/>
      <c r="D117" s="67"/>
      <c r="E117" s="67"/>
      <c r="G117" s="9"/>
      <c r="H117" s="2"/>
    </row>
    <row r="118" spans="1:8" x14ac:dyDescent="0.2">
      <c r="A118" s="2"/>
      <c r="B118" s="2"/>
      <c r="F118" s="67"/>
      <c r="G118" s="2"/>
      <c r="H118" s="2"/>
    </row>
    <row r="119" spans="1:8" x14ac:dyDescent="0.2">
      <c r="C119" s="67"/>
      <c r="D119" s="67"/>
      <c r="E119" s="67"/>
      <c r="G119" s="9"/>
      <c r="H119" s="2"/>
    </row>
    <row r="120" spans="1:8" x14ac:dyDescent="0.2">
      <c r="A120" s="2"/>
      <c r="B120" s="2"/>
      <c r="C120" s="67"/>
      <c r="D120" s="67"/>
      <c r="E120" s="67"/>
      <c r="G120" s="9"/>
      <c r="H120" s="2"/>
    </row>
    <row r="121" spans="1:8" x14ac:dyDescent="0.2">
      <c r="A121" s="2"/>
      <c r="B121" s="2"/>
      <c r="F121" s="67"/>
      <c r="G121" s="2"/>
      <c r="H121" s="2"/>
    </row>
    <row r="122" spans="1:8" x14ac:dyDescent="0.2">
      <c r="C122" s="67"/>
      <c r="D122" s="67"/>
      <c r="E122" s="67"/>
      <c r="G122" s="9"/>
      <c r="H122" s="2"/>
    </row>
    <row r="123" spans="1:8" x14ac:dyDescent="0.2">
      <c r="A123" s="2"/>
      <c r="B123" s="2"/>
      <c r="C123" s="67"/>
      <c r="D123" s="67"/>
      <c r="E123" s="67"/>
      <c r="G123" s="9"/>
      <c r="H123" s="2"/>
    </row>
    <row r="124" spans="1:8" x14ac:dyDescent="0.2">
      <c r="A124" s="2"/>
      <c r="B124" s="2"/>
      <c r="F124" s="67"/>
      <c r="G124" s="2"/>
      <c r="H124" s="2"/>
    </row>
    <row r="125" spans="1:8" x14ac:dyDescent="0.2">
      <c r="C125" s="67"/>
      <c r="D125" s="67"/>
      <c r="E125" s="67"/>
      <c r="G125" s="9"/>
      <c r="H125" s="2"/>
    </row>
    <row r="126" spans="1:8" x14ac:dyDescent="0.2">
      <c r="A126" s="2"/>
      <c r="B126" s="2"/>
      <c r="C126" s="67"/>
      <c r="D126" s="67"/>
      <c r="E126" s="67"/>
      <c r="G126" s="9"/>
      <c r="H126" s="2"/>
    </row>
    <row r="127" spans="1:8" x14ac:dyDescent="0.2">
      <c r="A127" s="2"/>
      <c r="B127" s="2"/>
      <c r="F127" s="67"/>
      <c r="G127" s="2"/>
      <c r="H127" s="2"/>
    </row>
    <row r="128" spans="1:8" x14ac:dyDescent="0.2">
      <c r="C128" s="67"/>
      <c r="D128" s="67"/>
      <c r="E128" s="67"/>
      <c r="G128" s="9"/>
      <c r="H128" s="2"/>
    </row>
    <row r="129" spans="1:8" x14ac:dyDescent="0.2">
      <c r="A129" s="2"/>
      <c r="B129" s="2"/>
      <c r="C129" s="67"/>
      <c r="D129" s="67"/>
      <c r="E129" s="67"/>
      <c r="G129" s="9"/>
      <c r="H129" s="2"/>
    </row>
    <row r="130" spans="1:8" x14ac:dyDescent="0.2">
      <c r="A130" s="2"/>
      <c r="B130" s="2"/>
      <c r="F130" s="67"/>
      <c r="G130" s="2"/>
      <c r="H130" s="2"/>
    </row>
    <row r="131" spans="1:8" x14ac:dyDescent="0.2">
      <c r="C131" s="67"/>
      <c r="D131" s="67"/>
      <c r="E131" s="67"/>
      <c r="G131" s="9"/>
      <c r="H131" s="2"/>
    </row>
    <row r="132" spans="1:8" x14ac:dyDescent="0.2">
      <c r="A132" s="2"/>
      <c r="B132" s="2"/>
      <c r="C132" s="67"/>
      <c r="D132" s="67"/>
      <c r="E132" s="67"/>
      <c r="G132" s="9"/>
      <c r="H132" s="2"/>
    </row>
    <row r="133" spans="1:8" x14ac:dyDescent="0.2">
      <c r="A133" s="2"/>
      <c r="B133" s="2"/>
      <c r="F133" s="67"/>
      <c r="G133" s="2"/>
      <c r="H133" s="2"/>
    </row>
    <row r="134" spans="1:8" x14ac:dyDescent="0.2">
      <c r="C134" s="67"/>
      <c r="D134" s="67"/>
      <c r="E134" s="67"/>
      <c r="G134" s="9"/>
      <c r="H134" s="2"/>
    </row>
    <row r="135" spans="1:8" x14ac:dyDescent="0.2">
      <c r="A135" s="2"/>
      <c r="B135" s="2"/>
      <c r="C135" s="67"/>
      <c r="D135" s="67"/>
      <c r="E135" s="67"/>
      <c r="G135" s="9"/>
      <c r="H135" s="2"/>
    </row>
    <row r="136" spans="1:8" x14ac:dyDescent="0.2">
      <c r="A136" s="2"/>
      <c r="B136" s="2"/>
      <c r="F136" s="67"/>
      <c r="G136" s="2"/>
      <c r="H136" s="2"/>
    </row>
    <row r="137" spans="1:8" x14ac:dyDescent="0.2">
      <c r="C137" s="67"/>
      <c r="D137" s="67"/>
      <c r="E137" s="67"/>
      <c r="G137" s="9"/>
      <c r="H137" s="2"/>
    </row>
    <row r="138" spans="1:8" x14ac:dyDescent="0.2">
      <c r="A138" s="2"/>
      <c r="B138" s="2"/>
      <c r="C138" s="67"/>
      <c r="D138" s="67"/>
      <c r="E138" s="67"/>
      <c r="G138" s="9"/>
      <c r="H138" s="2"/>
    </row>
    <row r="139" spans="1:8" x14ac:dyDescent="0.2">
      <c r="A139" s="2"/>
      <c r="B139" s="2"/>
      <c r="F139" s="67"/>
      <c r="G139" s="2"/>
      <c r="H139" s="2"/>
    </row>
    <row r="140" spans="1:8" x14ac:dyDescent="0.2">
      <c r="C140" s="67"/>
      <c r="D140" s="67"/>
      <c r="E140" s="67"/>
      <c r="G140" s="9"/>
      <c r="H140" s="2"/>
    </row>
    <row r="141" spans="1:8" x14ac:dyDescent="0.2">
      <c r="A141" s="2"/>
      <c r="B141" s="2"/>
      <c r="C141" s="67"/>
      <c r="D141" s="67"/>
      <c r="E141" s="67"/>
      <c r="G141" s="9"/>
      <c r="H141" s="2"/>
    </row>
    <row r="142" spans="1:8" x14ac:dyDescent="0.2">
      <c r="A142" s="2"/>
      <c r="B142" s="2"/>
      <c r="F142" s="67"/>
      <c r="G142" s="2"/>
      <c r="H142" s="2"/>
    </row>
    <row r="143" spans="1:8" x14ac:dyDescent="0.2">
      <c r="C143" s="67"/>
      <c r="D143" s="67"/>
      <c r="E143" s="67"/>
      <c r="G143" s="9"/>
      <c r="H143" s="2"/>
    </row>
    <row r="144" spans="1:8" x14ac:dyDescent="0.2">
      <c r="A144" s="2"/>
      <c r="B144" s="2"/>
      <c r="C144" s="67"/>
      <c r="D144" s="67"/>
      <c r="E144" s="67"/>
      <c r="G144" s="9"/>
      <c r="H144" s="2"/>
    </row>
    <row r="145" spans="1:8" x14ac:dyDescent="0.2">
      <c r="A145" s="2"/>
      <c r="B145" s="2"/>
      <c r="F145" s="67"/>
      <c r="G145" s="2"/>
      <c r="H145" s="2"/>
    </row>
    <row r="146" spans="1:8" x14ac:dyDescent="0.2">
      <c r="C146" s="67"/>
      <c r="D146" s="67"/>
      <c r="E146" s="67"/>
      <c r="G146" s="9"/>
      <c r="H146" s="2"/>
    </row>
    <row r="147" spans="1:8" x14ac:dyDescent="0.2">
      <c r="A147" s="2"/>
      <c r="B147" s="2"/>
      <c r="C147" s="67"/>
      <c r="D147" s="67"/>
      <c r="E147" s="67"/>
      <c r="G147" s="9"/>
      <c r="H147" s="2"/>
    </row>
    <row r="148" spans="1:8" x14ac:dyDescent="0.2">
      <c r="A148" s="2"/>
      <c r="B148" s="2"/>
      <c r="F148" s="67"/>
      <c r="G148" s="2"/>
      <c r="H148" s="2"/>
    </row>
    <row r="149" spans="1:8" x14ac:dyDescent="0.2">
      <c r="C149" s="67"/>
      <c r="D149" s="67"/>
      <c r="E149" s="67"/>
      <c r="G149" s="9"/>
      <c r="H149" s="2"/>
    </row>
    <row r="150" spans="1:8" x14ac:dyDescent="0.2">
      <c r="A150" s="2"/>
      <c r="B150" s="2"/>
      <c r="C150" s="67"/>
      <c r="D150" s="67"/>
      <c r="E150" s="67"/>
      <c r="G150" s="9"/>
      <c r="H150" s="2"/>
    </row>
    <row r="151" spans="1:8" x14ac:dyDescent="0.2">
      <c r="A151" s="2"/>
      <c r="B151" s="2"/>
      <c r="F151" s="67"/>
      <c r="G151" s="2"/>
      <c r="H151" s="2"/>
    </row>
    <row r="152" spans="1:8" x14ac:dyDescent="0.2">
      <c r="C152" s="67"/>
      <c r="D152" s="67"/>
      <c r="E152" s="67"/>
      <c r="G152" s="9"/>
      <c r="H152" s="2"/>
    </row>
    <row r="153" spans="1:8" x14ac:dyDescent="0.2">
      <c r="A153" s="2"/>
      <c r="B153" s="2"/>
      <c r="C153" s="67"/>
      <c r="D153" s="67"/>
      <c r="E153" s="67"/>
      <c r="G153" s="9"/>
      <c r="H153" s="2"/>
    </row>
    <row r="154" spans="1:8" x14ac:dyDescent="0.2">
      <c r="A154" s="2"/>
      <c r="B154" s="2"/>
      <c r="F154" s="67"/>
      <c r="G154" s="2"/>
      <c r="H154" s="2"/>
    </row>
    <row r="155" spans="1:8" x14ac:dyDescent="0.2">
      <c r="C155" s="67"/>
      <c r="D155" s="67"/>
      <c r="E155" s="67"/>
      <c r="G155" s="9"/>
      <c r="H155" s="2"/>
    </row>
    <row r="156" spans="1:8" x14ac:dyDescent="0.2">
      <c r="A156" s="2"/>
      <c r="B156" s="2"/>
      <c r="C156" s="67"/>
      <c r="D156" s="67"/>
      <c r="E156" s="67"/>
      <c r="G156" s="9"/>
      <c r="H156" s="2"/>
    </row>
    <row r="157" spans="1:8" x14ac:dyDescent="0.2">
      <c r="A157" s="2"/>
      <c r="B157" s="2"/>
      <c r="F157" s="67"/>
      <c r="G157" s="2"/>
      <c r="H157" s="2"/>
    </row>
    <row r="158" spans="1:8" x14ac:dyDescent="0.2">
      <c r="C158" s="67"/>
      <c r="D158" s="67"/>
      <c r="E158" s="67"/>
      <c r="G158" s="9"/>
      <c r="H158" s="2"/>
    </row>
    <row r="159" spans="1:8" x14ac:dyDescent="0.2">
      <c r="A159" s="2"/>
      <c r="B159" s="2"/>
      <c r="C159" s="67"/>
      <c r="D159" s="67"/>
      <c r="E159" s="67"/>
      <c r="G159" s="9"/>
      <c r="H159" s="2"/>
    </row>
    <row r="160" spans="1:8" x14ac:dyDescent="0.2">
      <c r="A160" s="2"/>
      <c r="B160" s="2"/>
      <c r="F160" s="67"/>
      <c r="G160" s="2"/>
      <c r="H160" s="2"/>
    </row>
    <row r="161" spans="1:8" x14ac:dyDescent="0.2">
      <c r="C161" s="67"/>
      <c r="D161" s="67"/>
      <c r="E161" s="67"/>
      <c r="G161" s="9"/>
      <c r="H161" s="2"/>
    </row>
    <row r="162" spans="1:8" x14ac:dyDescent="0.2">
      <c r="A162" s="2"/>
      <c r="B162" s="2"/>
      <c r="C162" s="67"/>
      <c r="D162" s="67"/>
      <c r="E162" s="67"/>
      <c r="G162" s="9"/>
      <c r="H162" s="2"/>
    </row>
    <row r="163" spans="1:8" x14ac:dyDescent="0.2">
      <c r="A163" s="2"/>
      <c r="B163" s="2"/>
      <c r="F163" s="67"/>
      <c r="G163" s="2"/>
      <c r="H163" s="2"/>
    </row>
    <row r="164" spans="1:8" x14ac:dyDescent="0.2">
      <c r="C164" s="67"/>
      <c r="D164" s="67"/>
      <c r="E164" s="67"/>
      <c r="G164" s="9"/>
      <c r="H164" s="2"/>
    </row>
    <row r="165" spans="1:8" x14ac:dyDescent="0.2">
      <c r="A165" s="2"/>
      <c r="B165" s="2"/>
      <c r="C165" s="67"/>
      <c r="D165" s="67"/>
      <c r="E165" s="67"/>
      <c r="G165" s="9"/>
      <c r="H165" s="2"/>
    </row>
    <row r="166" spans="1:8" x14ac:dyDescent="0.2">
      <c r="A166" s="2"/>
      <c r="B166" s="2"/>
      <c r="F166" s="67"/>
      <c r="G166" s="2"/>
      <c r="H166" s="2"/>
    </row>
    <row r="167" spans="1:8" x14ac:dyDescent="0.2">
      <c r="C167" s="67"/>
      <c r="D167" s="67"/>
      <c r="E167" s="67"/>
      <c r="G167" s="9"/>
      <c r="H167" s="2"/>
    </row>
    <row r="168" spans="1:8" x14ac:dyDescent="0.2">
      <c r="A168" s="2"/>
      <c r="B168" s="2"/>
      <c r="C168" s="67"/>
      <c r="D168" s="67"/>
      <c r="E168" s="67"/>
      <c r="G168" s="9"/>
      <c r="H168" s="2"/>
    </row>
    <row r="169" spans="1:8" x14ac:dyDescent="0.2">
      <c r="A169" s="2"/>
      <c r="B169" s="2"/>
      <c r="F169" s="67"/>
      <c r="G169" s="2"/>
      <c r="H169" s="2"/>
    </row>
    <row r="170" spans="1:8" x14ac:dyDescent="0.2">
      <c r="C170" s="67"/>
      <c r="D170" s="67"/>
      <c r="E170" s="67"/>
      <c r="G170" s="9"/>
      <c r="H170" s="2"/>
    </row>
    <row r="171" spans="1:8" x14ac:dyDescent="0.2">
      <c r="A171" s="2"/>
      <c r="B171" s="2"/>
      <c r="C171" s="67"/>
      <c r="D171" s="67"/>
      <c r="E171" s="67"/>
      <c r="G171" s="9"/>
      <c r="H171" s="2"/>
    </row>
    <row r="172" spans="1:8" x14ac:dyDescent="0.2">
      <c r="A172" s="2"/>
      <c r="B172" s="2"/>
      <c r="F172" s="67"/>
      <c r="G172" s="2"/>
      <c r="H172" s="2"/>
    </row>
    <row r="173" spans="1:8" x14ac:dyDescent="0.2">
      <c r="C173" s="67"/>
      <c r="D173" s="67"/>
      <c r="E173" s="67"/>
      <c r="G173" s="9"/>
      <c r="H173" s="2"/>
    </row>
    <row r="174" spans="1:8" x14ac:dyDescent="0.2">
      <c r="A174" s="2"/>
      <c r="B174" s="2"/>
      <c r="C174" s="67"/>
      <c r="D174" s="67"/>
      <c r="E174" s="67"/>
      <c r="G174" s="9"/>
      <c r="H174" s="2"/>
    </row>
    <row r="175" spans="1:8" x14ac:dyDescent="0.2">
      <c r="A175" s="2"/>
      <c r="B175" s="2"/>
      <c r="F175" s="67"/>
      <c r="G175" s="2"/>
      <c r="H175" s="2"/>
    </row>
    <row r="176" spans="1:8" x14ac:dyDescent="0.2">
      <c r="C176" s="67"/>
      <c r="D176" s="67"/>
      <c r="E176" s="67"/>
      <c r="G176" s="9"/>
      <c r="H176" s="2"/>
    </row>
    <row r="177" spans="1:8" x14ac:dyDescent="0.2">
      <c r="A177" s="2"/>
      <c r="B177" s="2"/>
      <c r="C177" s="67"/>
      <c r="D177" s="67"/>
      <c r="E177" s="67"/>
      <c r="G177" s="9"/>
      <c r="H177" s="2"/>
    </row>
    <row r="178" spans="1:8" x14ac:dyDescent="0.2">
      <c r="A178" s="2"/>
      <c r="B178" s="2"/>
      <c r="F178" s="67"/>
      <c r="G178" s="2"/>
      <c r="H178" s="2"/>
    </row>
    <row r="179" spans="1:8" x14ac:dyDescent="0.2">
      <c r="C179" s="67"/>
      <c r="D179" s="67"/>
      <c r="E179" s="67"/>
      <c r="G179" s="9"/>
      <c r="H179" s="2"/>
    </row>
    <row r="180" spans="1:8" x14ac:dyDescent="0.2">
      <c r="A180" s="2"/>
      <c r="B180" s="2"/>
      <c r="C180" s="67"/>
      <c r="D180" s="67"/>
      <c r="E180" s="67"/>
      <c r="G180" s="9"/>
      <c r="H180" s="2"/>
    </row>
    <row r="181" spans="1:8" x14ac:dyDescent="0.2">
      <c r="A181" s="2"/>
      <c r="B181" s="2"/>
      <c r="F181" s="67"/>
      <c r="G181" s="2"/>
      <c r="H181" s="2"/>
    </row>
    <row r="182" spans="1:8" x14ac:dyDescent="0.2">
      <c r="C182" s="67"/>
      <c r="D182" s="67"/>
      <c r="E182" s="67"/>
      <c r="G182" s="9"/>
      <c r="H182" s="2"/>
    </row>
    <row r="183" spans="1:8" x14ac:dyDescent="0.2">
      <c r="A183" s="2"/>
      <c r="B183" s="2"/>
      <c r="C183" s="67"/>
      <c r="D183" s="67"/>
      <c r="E183" s="67"/>
      <c r="G183" s="9"/>
      <c r="H183" s="2"/>
    </row>
    <row r="184" spans="1:8" x14ac:dyDescent="0.2">
      <c r="A184" s="2"/>
      <c r="B184" s="2"/>
      <c r="F184" s="67"/>
      <c r="G184" s="2"/>
      <c r="H184" s="2"/>
    </row>
    <row r="185" spans="1:8" x14ac:dyDescent="0.2">
      <c r="C185" s="67"/>
      <c r="D185" s="67"/>
      <c r="E185" s="67"/>
      <c r="G185" s="9"/>
      <c r="H185" s="2"/>
    </row>
    <row r="186" spans="1:8" x14ac:dyDescent="0.2">
      <c r="A186" s="2"/>
      <c r="B186" s="2"/>
      <c r="C186" s="67"/>
      <c r="D186" s="67"/>
      <c r="E186" s="67"/>
      <c r="G186" s="9"/>
      <c r="H186" s="2"/>
    </row>
    <row r="187" spans="1:8" x14ac:dyDescent="0.2">
      <c r="A187" s="2"/>
      <c r="B187" s="2"/>
      <c r="F187" s="67"/>
      <c r="G187" s="2"/>
      <c r="H187" s="2"/>
    </row>
    <row r="188" spans="1:8" x14ac:dyDescent="0.2">
      <c r="C188" s="67"/>
      <c r="D188" s="67"/>
      <c r="E188" s="67"/>
      <c r="G188" s="9"/>
      <c r="H188" s="2"/>
    </row>
    <row r="189" spans="1:8" x14ac:dyDescent="0.2">
      <c r="A189" s="2"/>
      <c r="B189" s="2"/>
      <c r="C189" s="67"/>
      <c r="D189" s="67"/>
      <c r="E189" s="67"/>
      <c r="G189" s="9"/>
      <c r="H189" s="2"/>
    </row>
    <row r="190" spans="1:8" x14ac:dyDescent="0.2">
      <c r="A190" s="2"/>
      <c r="B190" s="2"/>
      <c r="F190" s="67"/>
      <c r="G190" s="2"/>
      <c r="H190" s="2"/>
    </row>
    <row r="191" spans="1:8" x14ac:dyDescent="0.2">
      <c r="C191" s="67"/>
      <c r="D191" s="67"/>
      <c r="E191" s="67"/>
      <c r="G191" s="9"/>
      <c r="H191" s="2"/>
    </row>
    <row r="192" spans="1:8" x14ac:dyDescent="0.2">
      <c r="A192" s="2"/>
      <c r="B192" s="2"/>
      <c r="C192" s="67"/>
      <c r="D192" s="67"/>
      <c r="E192" s="67"/>
      <c r="G192" s="9"/>
      <c r="H192" s="2"/>
    </row>
    <row r="193" spans="1:8" x14ac:dyDescent="0.2">
      <c r="A193" s="2"/>
      <c r="B193" s="2"/>
      <c r="F193" s="67"/>
      <c r="G193" s="2"/>
      <c r="H193" s="2"/>
    </row>
    <row r="194" spans="1:8" x14ac:dyDescent="0.2">
      <c r="C194" s="67"/>
      <c r="D194" s="67"/>
      <c r="E194" s="67"/>
      <c r="G194" s="9"/>
      <c r="H194" s="2"/>
    </row>
    <row r="195" spans="1:8" x14ac:dyDescent="0.2">
      <c r="A195" s="2"/>
      <c r="B195" s="2"/>
      <c r="C195" s="67"/>
      <c r="D195" s="67"/>
      <c r="E195" s="67"/>
      <c r="G195" s="9"/>
      <c r="H195" s="2"/>
    </row>
    <row r="196" spans="1:8" x14ac:dyDescent="0.2">
      <c r="A196" s="2"/>
      <c r="B196" s="2"/>
      <c r="F196" s="67"/>
      <c r="G196" s="2"/>
      <c r="H196" s="2"/>
    </row>
    <row r="197" spans="1:8" x14ac:dyDescent="0.2">
      <c r="C197" s="67"/>
      <c r="D197" s="67"/>
      <c r="E197" s="67"/>
      <c r="G197" s="9"/>
      <c r="H197" s="2"/>
    </row>
    <row r="198" spans="1:8" x14ac:dyDescent="0.2">
      <c r="A198" s="2"/>
      <c r="B198" s="2"/>
      <c r="C198" s="67"/>
      <c r="D198" s="67"/>
      <c r="E198" s="67"/>
      <c r="G198" s="9"/>
      <c r="H198" s="2"/>
    </row>
    <row r="199" spans="1:8" x14ac:dyDescent="0.2">
      <c r="A199" s="2"/>
      <c r="B199" s="2"/>
      <c r="F199" s="67"/>
      <c r="G199" s="2"/>
      <c r="H199" s="2"/>
    </row>
    <row r="200" spans="1:8" x14ac:dyDescent="0.2">
      <c r="C200" s="67"/>
      <c r="D200" s="67"/>
      <c r="E200" s="67"/>
      <c r="G200" s="9"/>
      <c r="H200" s="2"/>
    </row>
    <row r="201" spans="1:8" x14ac:dyDescent="0.2">
      <c r="A201" s="2"/>
      <c r="B201" s="2"/>
      <c r="C201" s="67"/>
      <c r="D201" s="67"/>
      <c r="E201" s="67"/>
      <c r="G201" s="9"/>
      <c r="H201" s="2"/>
    </row>
    <row r="202" spans="1:8" x14ac:dyDescent="0.2">
      <c r="A202" s="2"/>
      <c r="B202" s="2"/>
      <c r="F202" s="67"/>
      <c r="G202" s="2"/>
      <c r="H202" s="2"/>
    </row>
    <row r="203" spans="1:8" x14ac:dyDescent="0.2">
      <c r="C203" s="67"/>
      <c r="D203" s="67"/>
      <c r="E203" s="67"/>
      <c r="G203" s="9"/>
      <c r="H203" s="2"/>
    </row>
    <row r="204" spans="1:8" x14ac:dyDescent="0.2">
      <c r="A204" s="2"/>
      <c r="B204" s="2"/>
      <c r="C204" s="67"/>
      <c r="D204" s="67"/>
      <c r="E204" s="67"/>
      <c r="G204" s="9"/>
      <c r="H204" s="2"/>
    </row>
    <row r="205" spans="1:8" x14ac:dyDescent="0.2">
      <c r="A205" s="2"/>
      <c r="B205" s="2"/>
      <c r="F205" s="67"/>
      <c r="G205" s="2"/>
      <c r="H205" s="2"/>
    </row>
    <row r="206" spans="1:8" x14ac:dyDescent="0.2">
      <c r="C206" s="67"/>
      <c r="D206" s="67"/>
      <c r="E206" s="67"/>
      <c r="G206" s="9"/>
      <c r="H206" s="2"/>
    </row>
    <row r="207" spans="1:8" x14ac:dyDescent="0.2">
      <c r="A207" s="2"/>
      <c r="B207" s="2"/>
      <c r="C207" s="67"/>
      <c r="D207" s="67"/>
      <c r="E207" s="67"/>
      <c r="G207" s="9"/>
      <c r="H207" s="2"/>
    </row>
    <row r="208" spans="1:8" x14ac:dyDescent="0.2">
      <c r="A208" s="2"/>
      <c r="B208" s="2"/>
      <c r="F208" s="67"/>
      <c r="G208" s="2"/>
      <c r="H208" s="2"/>
    </row>
    <row r="209" spans="1:8" x14ac:dyDescent="0.2">
      <c r="C209" s="67"/>
      <c r="D209" s="67"/>
      <c r="E209" s="67"/>
      <c r="G209" s="9"/>
      <c r="H209" s="2"/>
    </row>
    <row r="210" spans="1:8" x14ac:dyDescent="0.2">
      <c r="A210" s="2"/>
      <c r="B210" s="2"/>
      <c r="C210" s="67"/>
      <c r="D210" s="67"/>
      <c r="E210" s="67"/>
      <c r="G210" s="9"/>
      <c r="H210" s="2"/>
    </row>
    <row r="211" spans="1:8" x14ac:dyDescent="0.2">
      <c r="A211" s="2"/>
      <c r="B211" s="2"/>
      <c r="F211" s="67"/>
      <c r="G211" s="2"/>
      <c r="H211" s="2"/>
    </row>
    <row r="212" spans="1:8" x14ac:dyDescent="0.2">
      <c r="A212" s="2"/>
      <c r="B212" s="2"/>
      <c r="C212" s="67"/>
      <c r="D212" s="67"/>
      <c r="E212" s="67"/>
      <c r="F212" s="67"/>
      <c r="G212" s="2"/>
      <c r="H212" s="2"/>
    </row>
    <row r="213" spans="1:8" x14ac:dyDescent="0.2">
      <c r="A213" s="2"/>
      <c r="B213" s="2"/>
      <c r="C213" s="67"/>
      <c r="D213" s="67"/>
      <c r="E213" s="67"/>
      <c r="F213" s="67"/>
      <c r="G213" s="2"/>
      <c r="H213" s="2"/>
    </row>
    <row r="214" spans="1:8" x14ac:dyDescent="0.2">
      <c r="A214" s="2"/>
      <c r="B214" s="2"/>
      <c r="C214" s="67"/>
      <c r="D214" s="67"/>
      <c r="E214" s="67"/>
      <c r="F214" s="67"/>
      <c r="G214" s="2"/>
      <c r="H214" s="2"/>
    </row>
    <row r="215" spans="1:8" x14ac:dyDescent="0.2">
      <c r="A215" s="2"/>
      <c r="B215" s="2"/>
      <c r="C215" s="67"/>
      <c r="D215" s="67"/>
      <c r="E215" s="67"/>
      <c r="F215" s="67"/>
      <c r="G215" s="2"/>
      <c r="H215" s="2"/>
    </row>
    <row r="216" spans="1:8" x14ac:dyDescent="0.2">
      <c r="A216" s="2"/>
      <c r="B216" s="2"/>
      <c r="C216" s="67"/>
      <c r="D216" s="67"/>
      <c r="E216" s="67"/>
      <c r="F216" s="67"/>
      <c r="G216" s="2"/>
      <c r="H216" s="2"/>
    </row>
    <row r="217" spans="1:8" x14ac:dyDescent="0.2">
      <c r="A217" s="2"/>
      <c r="B217" s="2"/>
      <c r="C217" s="67"/>
      <c r="D217" s="67"/>
      <c r="E217" s="67"/>
      <c r="F217" s="67"/>
      <c r="G217" s="2"/>
      <c r="H217" s="2"/>
    </row>
    <row r="218" spans="1:8" x14ac:dyDescent="0.2">
      <c r="C218" s="67"/>
      <c r="D218" s="67"/>
      <c r="E218" s="67"/>
    </row>
    <row r="219" spans="1:8" x14ac:dyDescent="0.2">
      <c r="C219" s="67"/>
      <c r="D219" s="67"/>
      <c r="E219" s="67"/>
    </row>
  </sheetData>
  <sortState xmlns:xlrd2="http://schemas.microsoft.com/office/spreadsheetml/2017/richdata2" ref="A1:B20">
    <sortCondition ref="A1:A20"/>
  </sortState>
  <pageMargins left="0.7" right="0.7" top="0.75" bottom="0.75" header="0.3" footer="0.3"/>
  <pageSetup paperSize="9" orientation="landscape" r:id="rId1"/>
  <headerFooter>
    <oddFooter>&amp;C&amp;1#&amp;"Calibri"&amp;12&amp;K008000C1 Données Internes</oddFooter>
  </headerFooter>
  <ignoredErrors>
    <ignoredError sqref="D4:E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2"/>
  <sheetViews>
    <sheetView zoomScale="115" zoomScaleNormal="115" workbookViewId="0"/>
  </sheetViews>
  <sheetFormatPr baseColWidth="10" defaultRowHeight="11.25" x14ac:dyDescent="0.2"/>
  <cols>
    <col min="1" max="1" width="19.42578125" style="19" bestFit="1" customWidth="1"/>
    <col min="2" max="4" width="4.42578125" style="19" bestFit="1" customWidth="1"/>
    <col min="5" max="16" width="4.85546875" style="19" bestFit="1" customWidth="1"/>
    <col min="17" max="16384" width="11.42578125" style="19"/>
  </cols>
  <sheetData>
    <row r="1" spans="1:16" x14ac:dyDescent="0.2">
      <c r="A1" s="18" t="s">
        <v>104</v>
      </c>
    </row>
    <row r="2" spans="1:16" x14ac:dyDescent="0.2">
      <c r="A2" s="94" t="s">
        <v>78</v>
      </c>
    </row>
    <row r="4" spans="1:16" x14ac:dyDescent="0.2">
      <c r="B4" s="91">
        <v>2008</v>
      </c>
      <c r="C4" s="91">
        <v>2009</v>
      </c>
      <c r="D4" s="91">
        <v>2010</v>
      </c>
      <c r="E4" s="91">
        <v>2011</v>
      </c>
      <c r="F4" s="91">
        <v>2012</v>
      </c>
      <c r="G4" s="91">
        <v>2013</v>
      </c>
      <c r="H4" s="91">
        <v>2014</v>
      </c>
      <c r="I4" s="91">
        <v>2015</v>
      </c>
      <c r="J4" s="91">
        <v>2016</v>
      </c>
      <c r="K4" s="91">
        <v>2017</v>
      </c>
      <c r="L4" s="91">
        <v>2018</v>
      </c>
      <c r="M4" s="91">
        <v>2019</v>
      </c>
      <c r="N4" s="91">
        <v>2020</v>
      </c>
      <c r="O4" s="91">
        <v>2021</v>
      </c>
      <c r="P4" s="91">
        <v>2022</v>
      </c>
    </row>
    <row r="5" spans="1:16" x14ac:dyDescent="0.2">
      <c r="A5" s="19" t="s">
        <v>87</v>
      </c>
      <c r="B5" s="92">
        <v>14.186429499675116</v>
      </c>
      <c r="C5" s="92">
        <v>12.222404803115536</v>
      </c>
      <c r="D5" s="92">
        <v>14.305806039982986</v>
      </c>
      <c r="E5" s="92">
        <v>15.169729729729733</v>
      </c>
      <c r="F5" s="92">
        <v>17.044106579884065</v>
      </c>
      <c r="G5" s="92">
        <v>18.483143691471152</v>
      </c>
      <c r="H5" s="92">
        <v>19.056821139025125</v>
      </c>
      <c r="I5" s="92">
        <v>18.81165</v>
      </c>
      <c r="J5" s="92">
        <v>18.412541122520189</v>
      </c>
      <c r="K5" s="92">
        <v>18.20204986695575</v>
      </c>
      <c r="L5" s="92">
        <v>18.708204633204637</v>
      </c>
      <c r="M5" s="92">
        <v>19.227984754645071</v>
      </c>
      <c r="N5" s="92">
        <v>8.9695071090047414</v>
      </c>
      <c r="O5" s="92">
        <v>8.1526467310549773</v>
      </c>
      <c r="P5" s="92">
        <v>19.8</v>
      </c>
    </row>
    <row r="6" spans="1:16" x14ac:dyDescent="0.2">
      <c r="A6" s="19" t="s">
        <v>82</v>
      </c>
      <c r="B6" s="92">
        <v>25.286168507688977</v>
      </c>
      <c r="C6" s="92">
        <v>25.567149502379923</v>
      </c>
      <c r="D6" s="92">
        <v>37.946756699276904</v>
      </c>
      <c r="E6" s="92">
        <v>54.753243243243254</v>
      </c>
      <c r="F6" s="92">
        <v>66.669124377097546</v>
      </c>
      <c r="G6" s="92">
        <v>68.192468029402875</v>
      </c>
      <c r="H6" s="92">
        <v>75.542608347512768</v>
      </c>
      <c r="I6" s="92">
        <v>77.184770000000015</v>
      </c>
      <c r="J6" s="92">
        <v>78.196470940085746</v>
      </c>
      <c r="K6" s="92">
        <v>79.324982753523216</v>
      </c>
      <c r="L6" s="92">
        <v>83.306534749034768</v>
      </c>
      <c r="M6" s="92">
        <v>85.602553596950941</v>
      </c>
      <c r="N6" s="92">
        <v>66.568872037914701</v>
      </c>
      <c r="O6" s="92">
        <v>69.138679420505198</v>
      </c>
      <c r="P6" s="92">
        <v>81</v>
      </c>
    </row>
    <row r="7" spans="1:16" x14ac:dyDescent="0.2">
      <c r="A7" s="19" t="s">
        <v>83</v>
      </c>
      <c r="B7" s="92">
        <v>20.199302577431233</v>
      </c>
      <c r="C7" s="92">
        <v>19.240112505408916</v>
      </c>
      <c r="D7" s="92">
        <v>21.095002126754572</v>
      </c>
      <c r="E7" s="92">
        <v>22.517567567567571</v>
      </c>
      <c r="F7" s="92">
        <v>24.464669988813185</v>
      </c>
      <c r="G7" s="92">
        <v>24.33805256268251</v>
      </c>
      <c r="H7" s="92">
        <v>23.278991091982789</v>
      </c>
      <c r="I7" s="92">
        <v>22.117940000000004</v>
      </c>
      <c r="J7" s="92">
        <v>22.390559266274554</v>
      </c>
      <c r="K7" s="92">
        <v>21.572799842317927</v>
      </c>
      <c r="L7" s="92">
        <v>22.669942084942086</v>
      </c>
      <c r="M7" s="92">
        <v>24.116455454978563</v>
      </c>
      <c r="N7" s="92">
        <v>21.181004739336494</v>
      </c>
      <c r="O7" s="92">
        <v>23.399154903417529</v>
      </c>
      <c r="P7" s="92">
        <v>19.5</v>
      </c>
    </row>
    <row r="8" spans="1:16" x14ac:dyDescent="0.2">
      <c r="A8" s="19" t="s">
        <v>84</v>
      </c>
      <c r="B8" s="92">
        <v>0</v>
      </c>
      <c r="C8" s="92">
        <v>20.522786672436176</v>
      </c>
      <c r="D8" s="92">
        <v>6.4254891535516796</v>
      </c>
      <c r="E8" s="92">
        <v>5.0960810810810822</v>
      </c>
      <c r="F8" s="92">
        <v>5.6813688599613563</v>
      </c>
      <c r="G8" s="92">
        <v>6.1993152754002621</v>
      </c>
      <c r="H8" s="92">
        <v>5.8197477729956963</v>
      </c>
      <c r="I8" s="92">
        <v>5.5864900000000013</v>
      </c>
      <c r="J8" s="92">
        <v>5.3419100787558573</v>
      </c>
      <c r="K8" s="92">
        <v>5.8426332906277727</v>
      </c>
      <c r="L8" s="92">
        <v>5.5024131274131287</v>
      </c>
      <c r="M8" s="92">
        <v>5.3230014292520256</v>
      </c>
      <c r="N8" s="92">
        <v>5.0791184834123229</v>
      </c>
      <c r="O8" s="92">
        <v>4.6586552748885586</v>
      </c>
      <c r="P8" s="92">
        <v>5</v>
      </c>
    </row>
    <row r="9" spans="1:16" x14ac:dyDescent="0.2">
      <c r="A9" s="19" t="s">
        <v>85</v>
      </c>
      <c r="B9" s="92">
        <v>11.087392246047218</v>
      </c>
      <c r="C9" s="92">
        <v>15.589424491562095</v>
      </c>
      <c r="D9" s="92">
        <v>13.699627817949809</v>
      </c>
      <c r="E9" s="92">
        <v>15.169729729729733</v>
      </c>
      <c r="F9" s="92">
        <v>16.232482457032443</v>
      </c>
      <c r="G9" s="92">
        <v>13.317047628637599</v>
      </c>
      <c r="H9" s="92">
        <v>14.37820038034231</v>
      </c>
      <c r="I9" s="92">
        <v>13.111150000000002</v>
      </c>
      <c r="J9" s="92">
        <v>13.75257701126508</v>
      </c>
      <c r="K9" s="92">
        <v>12.696491573864199</v>
      </c>
      <c r="L9" s="92">
        <v>12.435453667953672</v>
      </c>
      <c r="M9" s="92">
        <v>12.710023820867081</v>
      </c>
      <c r="N9" s="92">
        <v>12.751829383886259</v>
      </c>
      <c r="O9" s="92">
        <v>9.740824665676076</v>
      </c>
      <c r="P9" s="92">
        <v>11.7</v>
      </c>
    </row>
    <row r="10" spans="1:16" x14ac:dyDescent="0.2">
      <c r="A10" s="91" t="s">
        <v>0</v>
      </c>
      <c r="B10" s="93">
        <v>70.75929283084254</v>
      </c>
      <c r="C10" s="93">
        <v>93.141877974902641</v>
      </c>
      <c r="D10" s="93">
        <v>93.47268183751595</v>
      </c>
      <c r="E10" s="93">
        <v>112.70635135135137</v>
      </c>
      <c r="F10" s="93">
        <v>130.09175226278859</v>
      </c>
      <c r="G10" s="93">
        <v>130.53002718759441</v>
      </c>
      <c r="H10" s="93">
        <v>138.07636873185871</v>
      </c>
      <c r="I10" s="93">
        <v>136.81200000000001</v>
      </c>
      <c r="J10" s="93">
        <v>138.09405841890143</v>
      </c>
      <c r="K10" s="93">
        <v>137.63895732728886</v>
      </c>
      <c r="L10" s="93">
        <v>142.62254826254829</v>
      </c>
      <c r="M10" s="93">
        <v>146.98001905669369</v>
      </c>
      <c r="N10" s="93">
        <v>114.55033175355452</v>
      </c>
      <c r="O10" s="93">
        <v>115.08996099554233</v>
      </c>
      <c r="P10" s="93">
        <v>137</v>
      </c>
    </row>
    <row r="12" spans="1:16" x14ac:dyDescent="0.2">
      <c r="A12" s="95" t="s">
        <v>86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2"/>
  <sheetViews>
    <sheetView zoomScale="115" zoomScaleNormal="115" workbookViewId="0"/>
  </sheetViews>
  <sheetFormatPr baseColWidth="10" defaultRowHeight="11.25" x14ac:dyDescent="0.2"/>
  <cols>
    <col min="1" max="1" width="11.42578125" style="1"/>
    <col min="2" max="11" width="4.42578125" style="19" bestFit="1" customWidth="1"/>
    <col min="12" max="12" width="4.7109375" style="19" bestFit="1" customWidth="1"/>
    <col min="13" max="16384" width="11.42578125" style="1"/>
  </cols>
  <sheetData>
    <row r="1" spans="1:12" x14ac:dyDescent="0.2">
      <c r="A1" s="3" t="s">
        <v>105</v>
      </c>
    </row>
    <row r="2" spans="1:12" x14ac:dyDescent="0.2">
      <c r="A2" s="11" t="s">
        <v>78</v>
      </c>
    </row>
    <row r="4" spans="1:12" s="17" customFormat="1" x14ac:dyDescent="0.2">
      <c r="A4" s="46" t="s">
        <v>28</v>
      </c>
      <c r="B4" s="46" t="s">
        <v>39</v>
      </c>
      <c r="C4" s="46" t="s">
        <v>40</v>
      </c>
      <c r="D4" s="46" t="s">
        <v>41</v>
      </c>
      <c r="E4" s="46" t="s">
        <v>42</v>
      </c>
      <c r="F4" s="46" t="s">
        <v>43</v>
      </c>
      <c r="G4" s="46" t="s">
        <v>34</v>
      </c>
      <c r="H4" s="46" t="s">
        <v>35</v>
      </c>
      <c r="I4" s="46" t="s">
        <v>36</v>
      </c>
      <c r="J4" s="46" t="s">
        <v>37</v>
      </c>
      <c r="K4" s="46" t="s">
        <v>38</v>
      </c>
      <c r="L4" s="46" t="s">
        <v>77</v>
      </c>
    </row>
    <row r="5" spans="1:12" s="30" customFormat="1" x14ac:dyDescent="0.2">
      <c r="A5" s="47" t="s">
        <v>29</v>
      </c>
      <c r="B5" s="48">
        <v>506.68534526594129</v>
      </c>
      <c r="C5" s="48">
        <v>489.74590675662074</v>
      </c>
      <c r="D5" s="48">
        <v>500.04185767190478</v>
      </c>
      <c r="E5" s="48">
        <v>511.90490000000005</v>
      </c>
      <c r="F5" s="48">
        <v>532.48614295683387</v>
      </c>
      <c r="G5" s="48">
        <v>535.05037942248941</v>
      </c>
      <c r="H5" s="48">
        <v>513.70528957528973</v>
      </c>
      <c r="I5" s="48">
        <v>518.50379228203917</v>
      </c>
      <c r="J5" s="48">
        <v>521.20400947867313</v>
      </c>
      <c r="K5" s="48">
        <v>589.21401374442792</v>
      </c>
      <c r="L5" s="48">
        <v>513.79999999999995</v>
      </c>
    </row>
    <row r="6" spans="1:12" x14ac:dyDescent="0.2">
      <c r="A6" s="4"/>
      <c r="J6" s="33"/>
      <c r="K6" s="33"/>
      <c r="L6" s="33"/>
    </row>
    <row r="7" spans="1:12" x14ac:dyDescent="0.2">
      <c r="A7" s="4" t="s">
        <v>79</v>
      </c>
    </row>
    <row r="8" spans="1:12" x14ac:dyDescent="0.2">
      <c r="L8" s="33"/>
    </row>
    <row r="12" spans="1:12" x14ac:dyDescent="0.2">
      <c r="B12" s="88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ignoredErrors>
    <ignoredError sqref="B4:L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4"/>
  <sheetViews>
    <sheetView zoomScale="115" zoomScaleNormal="115" workbookViewId="0"/>
  </sheetViews>
  <sheetFormatPr baseColWidth="10" defaultRowHeight="15" x14ac:dyDescent="0.25"/>
  <cols>
    <col min="1" max="3" width="11.42578125" style="19"/>
  </cols>
  <sheetData>
    <row r="1" spans="1:14" x14ac:dyDescent="0.25">
      <c r="A1" s="18" t="s">
        <v>88</v>
      </c>
    </row>
    <row r="2" spans="1:14" x14ac:dyDescent="0.25">
      <c r="A2" s="91"/>
    </row>
    <row r="3" spans="1:14" x14ac:dyDescent="0.25">
      <c r="A3" s="105" t="s">
        <v>89</v>
      </c>
      <c r="B3" s="105" t="s">
        <v>90</v>
      </c>
      <c r="C3" s="105" t="s">
        <v>91</v>
      </c>
      <c r="D3" s="96"/>
      <c r="E3" s="3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106">
        <v>0</v>
      </c>
      <c r="B4" s="88">
        <v>0</v>
      </c>
      <c r="C4" s="107">
        <v>0</v>
      </c>
      <c r="D4" s="98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106">
        <v>1</v>
      </c>
      <c r="B5" s="88">
        <v>0.9963875987455838</v>
      </c>
      <c r="C5" s="107">
        <v>2.3285727973551434E-4</v>
      </c>
      <c r="D5" s="98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106">
        <v>2</v>
      </c>
      <c r="B6" s="88">
        <v>1.9967448691993175</v>
      </c>
      <c r="C6" s="107">
        <v>1.148337269928564E-3</v>
      </c>
      <c r="D6" s="98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106">
        <v>3</v>
      </c>
      <c r="B7" s="88">
        <v>2.9971021396530508</v>
      </c>
      <c r="C7" s="107">
        <v>1.9348732451061055E-3</v>
      </c>
      <c r="D7" s="98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4" x14ac:dyDescent="0.25">
      <c r="A8" s="106">
        <v>4</v>
      </c>
      <c r="B8" s="88">
        <v>3.9974594101067842</v>
      </c>
      <c r="C8" s="107">
        <v>3.0823473857141351E-3</v>
      </c>
      <c r="D8" s="98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x14ac:dyDescent="0.25">
      <c r="A9" s="106">
        <v>5</v>
      </c>
      <c r="B9" s="88">
        <v>4.9978166805605175</v>
      </c>
      <c r="C9" s="107">
        <v>4.6686664947713351E-3</v>
      </c>
      <c r="D9" s="98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1:14" x14ac:dyDescent="0.25">
      <c r="A10" s="106">
        <v>6</v>
      </c>
      <c r="B10" s="88">
        <v>5.9981739510142509</v>
      </c>
      <c r="C10" s="107">
        <v>6.5596327266154658E-3</v>
      </c>
      <c r="D10" s="98"/>
      <c r="E10" s="97"/>
      <c r="F10" s="97"/>
      <c r="G10" s="97"/>
      <c r="H10" s="97"/>
      <c r="I10" s="97"/>
      <c r="J10" s="97"/>
      <c r="K10" s="97"/>
      <c r="L10" s="97"/>
      <c r="M10" s="97"/>
      <c r="N10" s="97"/>
    </row>
    <row r="11" spans="1:14" x14ac:dyDescent="0.25">
      <c r="A11" s="106">
        <v>7</v>
      </c>
      <c r="B11" s="88">
        <v>6.9985312214679842</v>
      </c>
      <c r="C11" s="107">
        <v>9.0797827057675154E-3</v>
      </c>
      <c r="D11" s="98"/>
      <c r="E11" s="97"/>
      <c r="F11" s="97"/>
      <c r="G11" s="97"/>
      <c r="H11" s="97"/>
      <c r="I11" s="97"/>
      <c r="J11" s="97"/>
      <c r="K11" s="97"/>
      <c r="L11" s="97"/>
      <c r="M11" s="97"/>
      <c r="N11" s="97"/>
    </row>
    <row r="12" spans="1:14" x14ac:dyDescent="0.25">
      <c r="A12" s="106">
        <v>8</v>
      </c>
      <c r="B12" s="88">
        <v>7.9988884919217176</v>
      </c>
      <c r="C12" s="107">
        <v>1.2274749704130526E-2</v>
      </c>
      <c r="D12" s="98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x14ac:dyDescent="0.25">
      <c r="A13" s="106">
        <v>9</v>
      </c>
      <c r="B13" s="88">
        <v>8.9992457623754518</v>
      </c>
      <c r="C13" s="107">
        <v>1.573462234917412E-2</v>
      </c>
      <c r="D13" s="98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1:14" x14ac:dyDescent="0.25">
      <c r="A14" s="106">
        <v>10</v>
      </c>
      <c r="B14" s="88">
        <v>9.9996030328291852</v>
      </c>
      <c r="C14" s="107">
        <v>1.9358677201928083E-2</v>
      </c>
      <c r="D14" s="98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1:14" x14ac:dyDescent="0.25">
      <c r="A15" s="106">
        <v>11</v>
      </c>
      <c r="B15" s="88">
        <v>10.98805128815847</v>
      </c>
      <c r="C15" s="107">
        <v>2.441586447302525E-2</v>
      </c>
      <c r="D15" s="98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4" x14ac:dyDescent="0.25">
      <c r="A16" s="106">
        <v>12</v>
      </c>
      <c r="B16" s="88">
        <v>12.000317573736652</v>
      </c>
      <c r="C16" s="107">
        <v>2.9395707851530169E-2</v>
      </c>
      <c r="D16" s="98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 x14ac:dyDescent="0.25">
      <c r="A17" s="106">
        <v>13</v>
      </c>
      <c r="B17" s="88">
        <v>13.004644515898535</v>
      </c>
      <c r="C17" s="107">
        <v>3.5607236770437881E-2</v>
      </c>
      <c r="D17" s="98"/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spans="1:14" x14ac:dyDescent="0.25">
      <c r="A18" s="106">
        <v>14</v>
      </c>
      <c r="B18" s="88">
        <v>13.997062442935968</v>
      </c>
      <c r="C18" s="107">
        <v>4.2318892839552709E-2</v>
      </c>
      <c r="D18" s="98"/>
      <c r="E18" s="97"/>
      <c r="F18" s="97"/>
      <c r="G18" s="97"/>
      <c r="H18" s="97"/>
      <c r="I18" s="97"/>
      <c r="J18" s="97"/>
      <c r="K18" s="97"/>
      <c r="L18" s="97"/>
      <c r="M18" s="97"/>
      <c r="N18" s="97"/>
    </row>
    <row r="19" spans="1:14" x14ac:dyDescent="0.25">
      <c r="A19" s="106">
        <v>15</v>
      </c>
      <c r="B19" s="88">
        <v>14.993450041681552</v>
      </c>
      <c r="C19" s="107">
        <v>5.023637809681606E-2</v>
      </c>
      <c r="D19" s="98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x14ac:dyDescent="0.25">
      <c r="A20" s="106">
        <v>16</v>
      </c>
      <c r="B20" s="88">
        <v>16.001746655551585</v>
      </c>
      <c r="C20" s="107">
        <v>5.9509088969403934E-2</v>
      </c>
      <c r="D20" s="98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 x14ac:dyDescent="0.25">
      <c r="A21" s="106">
        <v>17</v>
      </c>
      <c r="B21" s="88">
        <v>16.98225556746457</v>
      </c>
      <c r="C21" s="107">
        <v>6.834333014716025E-2</v>
      </c>
      <c r="D21" s="98"/>
      <c r="E21" s="97"/>
      <c r="F21" s="97"/>
      <c r="G21" s="97"/>
      <c r="H21" s="97"/>
      <c r="I21" s="97"/>
      <c r="J21" s="97"/>
      <c r="K21" s="97"/>
      <c r="L21" s="97"/>
      <c r="M21" s="97"/>
      <c r="N21" s="97"/>
    </row>
    <row r="22" spans="1:14" x14ac:dyDescent="0.25">
      <c r="A22" s="106">
        <v>18</v>
      </c>
      <c r="B22" s="88">
        <v>18.0143702115835</v>
      </c>
      <c r="C22" s="107">
        <v>7.8777925667272888E-2</v>
      </c>
      <c r="D22" s="98"/>
      <c r="E22" s="97"/>
      <c r="F22" s="97"/>
      <c r="G22" s="97"/>
      <c r="H22" s="97"/>
      <c r="I22" s="97"/>
      <c r="J22" s="97"/>
      <c r="K22" s="97"/>
      <c r="L22" s="97"/>
      <c r="M22" s="97"/>
      <c r="N22" s="97"/>
    </row>
    <row r="23" spans="1:14" x14ac:dyDescent="0.25">
      <c r="A23" s="106">
        <v>19</v>
      </c>
      <c r="B23" s="88">
        <v>18.998848795204633</v>
      </c>
      <c r="C23" s="107">
        <v>9.0138020983169143E-2</v>
      </c>
      <c r="D23" s="98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4" spans="1:14" x14ac:dyDescent="0.25">
      <c r="A24" s="106">
        <v>20</v>
      </c>
      <c r="B24" s="88">
        <v>19.999206065658367</v>
      </c>
      <c r="C24" s="107">
        <v>0.1031181349789852</v>
      </c>
      <c r="D24" s="98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25">
      <c r="A25" s="106">
        <v>21</v>
      </c>
      <c r="B25" s="88">
        <v>20.9995633361121</v>
      </c>
      <c r="C25" s="107">
        <v>0.11672398020482705</v>
      </c>
      <c r="D25" s="98"/>
      <c r="E25" s="97"/>
      <c r="F25" s="97"/>
      <c r="G25" s="97"/>
      <c r="H25" s="97"/>
      <c r="I25" s="97"/>
      <c r="J25" s="97"/>
      <c r="K25" s="97"/>
      <c r="L25" s="97"/>
      <c r="M25" s="97"/>
      <c r="N25" s="97"/>
    </row>
    <row r="26" spans="1:14" x14ac:dyDescent="0.25">
      <c r="A26" s="106">
        <v>22</v>
      </c>
      <c r="B26" s="88">
        <v>21.999920606565833</v>
      </c>
      <c r="C26" s="107">
        <v>0.13111692431627284</v>
      </c>
      <c r="D26" s="98"/>
      <c r="E26" s="1"/>
      <c r="F26" s="97"/>
      <c r="G26" s="97"/>
      <c r="H26" s="97"/>
      <c r="I26" s="97"/>
      <c r="J26" s="97"/>
      <c r="K26" s="97"/>
      <c r="L26" s="97"/>
      <c r="M26" s="97"/>
      <c r="N26" s="97"/>
    </row>
    <row r="27" spans="1:14" x14ac:dyDescent="0.25">
      <c r="A27" s="106">
        <v>23</v>
      </c>
      <c r="B27" s="88">
        <v>22.996308205311419</v>
      </c>
      <c r="C27" s="107">
        <v>0.14732972030902311</v>
      </c>
      <c r="D27" s="98"/>
      <c r="E27" s="1"/>
      <c r="F27" s="97"/>
      <c r="G27" s="97"/>
      <c r="H27" s="97"/>
      <c r="I27" s="97"/>
      <c r="J27" s="97"/>
      <c r="K27" s="97"/>
      <c r="L27" s="97"/>
      <c r="M27" s="97"/>
      <c r="N27" s="97"/>
    </row>
    <row r="28" spans="1:14" ht="15" customHeight="1" x14ac:dyDescent="0.25">
      <c r="A28" s="106">
        <v>24</v>
      </c>
      <c r="B28" s="88">
        <v>24.0006351474733</v>
      </c>
      <c r="C28" s="107">
        <v>0.1635395891675559</v>
      </c>
      <c r="D28" s="98"/>
      <c r="E28" s="140"/>
      <c r="F28" s="140"/>
      <c r="G28" s="140"/>
      <c r="H28" s="140"/>
      <c r="I28" s="140"/>
      <c r="J28" s="140"/>
      <c r="K28" s="140"/>
      <c r="L28" s="140"/>
      <c r="M28" s="140"/>
      <c r="N28" s="97"/>
    </row>
    <row r="29" spans="1:14" x14ac:dyDescent="0.25">
      <c r="A29" s="106">
        <v>25</v>
      </c>
      <c r="B29" s="88">
        <v>24.997022746218885</v>
      </c>
      <c r="C29" s="107">
        <v>0.18593738223444786</v>
      </c>
      <c r="D29" s="98"/>
      <c r="E29" s="140"/>
      <c r="F29" s="140"/>
      <c r="G29" s="140"/>
      <c r="H29" s="140"/>
      <c r="I29" s="140"/>
      <c r="J29" s="140"/>
      <c r="K29" s="140"/>
      <c r="L29" s="140"/>
      <c r="M29" s="140"/>
      <c r="N29" s="97"/>
    </row>
    <row r="30" spans="1:14" x14ac:dyDescent="0.25">
      <c r="A30" s="106">
        <v>26</v>
      </c>
      <c r="B30" s="88">
        <v>25.997380016672619</v>
      </c>
      <c r="C30" s="107">
        <v>0.20246919832954002</v>
      </c>
      <c r="D30" s="98"/>
      <c r="E30" s="140"/>
      <c r="F30" s="140"/>
      <c r="G30" s="140"/>
      <c r="H30" s="140"/>
      <c r="I30" s="140"/>
      <c r="J30" s="140"/>
      <c r="K30" s="140"/>
      <c r="L30" s="140"/>
      <c r="M30" s="140"/>
      <c r="N30" s="97"/>
    </row>
    <row r="31" spans="1:14" x14ac:dyDescent="0.25">
      <c r="A31" s="106">
        <v>27</v>
      </c>
      <c r="B31" s="88">
        <v>26.997737287126352</v>
      </c>
      <c r="C31" s="107">
        <v>0.22391420920864716</v>
      </c>
      <c r="D31" s="98"/>
      <c r="E31" s="99"/>
      <c r="F31" s="100"/>
      <c r="G31" s="100"/>
      <c r="H31" s="100"/>
      <c r="I31" s="100"/>
      <c r="J31" s="100"/>
      <c r="K31" s="100"/>
      <c r="L31" s="100"/>
      <c r="M31" s="100"/>
      <c r="N31" s="97"/>
    </row>
    <row r="32" spans="1:14" x14ac:dyDescent="0.25">
      <c r="A32" s="106">
        <v>28</v>
      </c>
      <c r="B32" s="88">
        <v>27.998094557580085</v>
      </c>
      <c r="C32" s="107">
        <v>0.25070968369102437</v>
      </c>
      <c r="D32" s="98"/>
      <c r="E32" s="101"/>
      <c r="F32" s="101"/>
      <c r="G32" s="101"/>
      <c r="H32" s="101"/>
      <c r="I32" s="101"/>
      <c r="J32" s="101"/>
      <c r="K32" s="101"/>
      <c r="L32" s="101"/>
      <c r="M32" s="101"/>
      <c r="N32" s="97"/>
    </row>
    <row r="33" spans="1:13" x14ac:dyDescent="0.25">
      <c r="A33" s="106">
        <v>29</v>
      </c>
      <c r="B33" s="88">
        <v>28.998451828033819</v>
      </c>
      <c r="C33" s="107">
        <v>0.27286020897126406</v>
      </c>
      <c r="D33" s="98"/>
      <c r="E33" s="97"/>
      <c r="F33" s="97"/>
      <c r="G33" s="97"/>
      <c r="H33" s="97"/>
      <c r="I33" s="97"/>
      <c r="J33" s="97"/>
      <c r="K33" s="97"/>
      <c r="L33" s="97"/>
      <c r="M33" s="97"/>
    </row>
    <row r="34" spans="1:13" x14ac:dyDescent="0.25">
      <c r="A34" s="106">
        <v>30</v>
      </c>
      <c r="B34" s="88">
        <v>30.0027787701957</v>
      </c>
      <c r="C34" s="107">
        <v>0.29931606082969187</v>
      </c>
      <c r="D34" s="98"/>
      <c r="E34" s="97"/>
      <c r="F34" s="97"/>
      <c r="G34" s="97"/>
      <c r="H34" s="97"/>
      <c r="I34" s="97"/>
      <c r="J34" s="97"/>
      <c r="K34" s="97"/>
      <c r="L34" s="97"/>
      <c r="M34" s="97"/>
    </row>
    <row r="35" spans="1:13" x14ac:dyDescent="0.25">
      <c r="A35" s="106">
        <v>31</v>
      </c>
      <c r="B35" s="88">
        <v>31.007105712357582</v>
      </c>
      <c r="C35" s="107">
        <v>0.32836610415202877</v>
      </c>
      <c r="D35" s="98"/>
    </row>
    <row r="36" spans="1:13" x14ac:dyDescent="0.25">
      <c r="A36" s="106">
        <v>32</v>
      </c>
      <c r="B36" s="88">
        <v>31.999523639395015</v>
      </c>
      <c r="C36" s="107">
        <v>0.35810323594087301</v>
      </c>
      <c r="D36" s="98"/>
      <c r="E36" s="102"/>
      <c r="F36" s="102"/>
    </row>
    <row r="37" spans="1:13" ht="15" customHeight="1" x14ac:dyDescent="0.25">
      <c r="A37" s="106">
        <v>33</v>
      </c>
      <c r="B37" s="88">
        <v>32.999880909848748</v>
      </c>
      <c r="C37" s="107">
        <v>0.38987420062779071</v>
      </c>
      <c r="D37" s="98"/>
      <c r="E37" s="102"/>
      <c r="F37" s="102"/>
    </row>
    <row r="38" spans="1:13" x14ac:dyDescent="0.25">
      <c r="A38" s="106">
        <v>34</v>
      </c>
      <c r="B38" s="88">
        <v>34.000238180302482</v>
      </c>
      <c r="C38" s="107">
        <v>0.42550053882536565</v>
      </c>
      <c r="D38" s="98"/>
      <c r="E38" s="102"/>
      <c r="F38" s="102"/>
    </row>
    <row r="39" spans="1:13" x14ac:dyDescent="0.25">
      <c r="A39" s="106">
        <v>35</v>
      </c>
      <c r="B39" s="88">
        <v>35.000595450756215</v>
      </c>
      <c r="C39" s="107">
        <v>0.46213095911425461</v>
      </c>
      <c r="D39" s="98"/>
      <c r="E39" s="102"/>
      <c r="F39" s="102"/>
    </row>
    <row r="40" spans="1:13" x14ac:dyDescent="0.25">
      <c r="A40" s="106">
        <v>36</v>
      </c>
      <c r="B40" s="88">
        <v>36.000952721209948</v>
      </c>
      <c r="C40" s="107">
        <v>0.50041521023601121</v>
      </c>
      <c r="D40" s="98"/>
      <c r="E40" s="102"/>
      <c r="F40" s="102"/>
    </row>
    <row r="41" spans="1:13" x14ac:dyDescent="0.25">
      <c r="A41" s="106">
        <v>37</v>
      </c>
      <c r="B41" s="88">
        <v>37.001309991663682</v>
      </c>
      <c r="C41" s="107">
        <v>0.54167095291683598</v>
      </c>
      <c r="D41" s="98"/>
      <c r="E41" s="102"/>
      <c r="F41" s="102"/>
    </row>
    <row r="42" spans="1:13" x14ac:dyDescent="0.25">
      <c r="A42" s="106">
        <v>38</v>
      </c>
      <c r="B42" s="88">
        <v>37.997697590409267</v>
      </c>
      <c r="C42" s="107">
        <v>0.58500147084741694</v>
      </c>
      <c r="D42" s="98"/>
      <c r="E42" s="102"/>
      <c r="F42" s="102"/>
    </row>
    <row r="43" spans="1:13" x14ac:dyDescent="0.25">
      <c r="A43" s="106">
        <v>39</v>
      </c>
      <c r="B43" s="88">
        <v>38.998054860863</v>
      </c>
      <c r="C43" s="107">
        <v>0.63211767397786234</v>
      </c>
      <c r="D43" s="98"/>
      <c r="E43" s="102"/>
      <c r="F43" s="102"/>
    </row>
    <row r="44" spans="1:13" x14ac:dyDescent="0.25">
      <c r="A44" s="106">
        <v>40</v>
      </c>
      <c r="B44" s="88">
        <v>39.998412131316734</v>
      </c>
      <c r="C44" s="107">
        <v>0.68107309310828168</v>
      </c>
      <c r="D44" s="98"/>
      <c r="E44" s="102"/>
      <c r="F44" s="102"/>
    </row>
    <row r="45" spans="1:13" x14ac:dyDescent="0.25">
      <c r="A45" s="106">
        <v>41</v>
      </c>
      <c r="B45" s="88">
        <v>40.998769401770467</v>
      </c>
      <c r="C45" s="107">
        <v>0.7321390885915785</v>
      </c>
      <c r="D45" s="98"/>
      <c r="E45" s="102"/>
      <c r="F45" s="102"/>
    </row>
    <row r="46" spans="1:13" x14ac:dyDescent="0.25">
      <c r="A46" s="106">
        <v>42</v>
      </c>
      <c r="B46" s="88">
        <v>41.9991266722242</v>
      </c>
      <c r="C46" s="107">
        <v>0.78507953826754384</v>
      </c>
      <c r="D46" s="98"/>
      <c r="E46" s="102"/>
      <c r="F46" s="102"/>
    </row>
    <row r="47" spans="1:13" x14ac:dyDescent="0.25">
      <c r="A47" s="106">
        <v>43</v>
      </c>
      <c r="B47" s="88">
        <v>42.999483942677934</v>
      </c>
      <c r="C47" s="107">
        <v>0.84367607438097236</v>
      </c>
      <c r="D47" s="98"/>
    </row>
    <row r="48" spans="1:13" x14ac:dyDescent="0.25">
      <c r="A48" s="106">
        <v>44</v>
      </c>
      <c r="B48" s="88">
        <v>44.003810884839815</v>
      </c>
      <c r="C48" s="107">
        <v>0.90389724503981728</v>
      </c>
      <c r="D48" s="98"/>
    </row>
    <row r="49" spans="1:4" x14ac:dyDescent="0.25">
      <c r="A49" s="106">
        <v>45</v>
      </c>
      <c r="B49" s="88">
        <v>44.992259140169097</v>
      </c>
      <c r="C49" s="107">
        <v>0.96967167716489611</v>
      </c>
      <c r="D49" s="98"/>
    </row>
    <row r="50" spans="1:4" x14ac:dyDescent="0.25">
      <c r="A50" s="106">
        <v>46</v>
      </c>
      <c r="B50" s="88">
        <v>46.004525425747282</v>
      </c>
      <c r="C50" s="107">
        <v>1.0420448080001852</v>
      </c>
      <c r="D50" s="98"/>
    </row>
    <row r="51" spans="1:4" x14ac:dyDescent="0.25">
      <c r="A51" s="106">
        <v>47</v>
      </c>
      <c r="B51" s="88">
        <v>46.996943352784719</v>
      </c>
      <c r="C51" s="107">
        <v>1.1111284779401935</v>
      </c>
      <c r="D51" s="98"/>
    </row>
    <row r="52" spans="1:4" x14ac:dyDescent="0.25">
      <c r="A52" s="106">
        <v>48</v>
      </c>
      <c r="B52" s="88">
        <v>48.005239966654749</v>
      </c>
      <c r="C52" s="107">
        <v>1.18727479736388</v>
      </c>
      <c r="D52" s="98"/>
    </row>
    <row r="53" spans="1:4" x14ac:dyDescent="0.25">
      <c r="A53" s="106">
        <v>49</v>
      </c>
      <c r="B53" s="88">
        <v>49.001627565400334</v>
      </c>
      <c r="C53" s="107">
        <v>1.2677915533384123</v>
      </c>
      <c r="D53" s="98"/>
    </row>
    <row r="54" spans="1:4" x14ac:dyDescent="0.25">
      <c r="A54" s="108">
        <v>50</v>
      </c>
      <c r="B54" s="109">
        <v>49.998015164145919</v>
      </c>
      <c r="C54" s="110">
        <v>1.3541358582662997</v>
      </c>
      <c r="D54" s="103"/>
    </row>
    <row r="55" spans="1:4" x14ac:dyDescent="0.25">
      <c r="A55" s="106">
        <v>51</v>
      </c>
      <c r="B55" s="88">
        <v>50.998372434599652</v>
      </c>
      <c r="C55" s="107">
        <v>1.4460674995049014</v>
      </c>
      <c r="D55" s="98"/>
    </row>
    <row r="56" spans="1:4" x14ac:dyDescent="0.25">
      <c r="A56" s="106">
        <v>52</v>
      </c>
      <c r="B56" s="88">
        <v>52.002699376761534</v>
      </c>
      <c r="C56" s="107">
        <v>1.5435793843828443</v>
      </c>
      <c r="D56" s="98"/>
    </row>
    <row r="57" spans="1:4" x14ac:dyDescent="0.25">
      <c r="A57" s="106">
        <v>53</v>
      </c>
      <c r="B57" s="88">
        <v>52.999086975507119</v>
      </c>
      <c r="C57" s="107">
        <v>1.6480038468247775</v>
      </c>
      <c r="D57" s="98"/>
    </row>
    <row r="58" spans="1:4" x14ac:dyDescent="0.25">
      <c r="A58" s="106">
        <v>54</v>
      </c>
      <c r="B58" s="88">
        <v>53.999444245960852</v>
      </c>
      <c r="C58" s="107">
        <v>1.7698927553563215</v>
      </c>
      <c r="D58" s="98"/>
    </row>
    <row r="59" spans="1:4" x14ac:dyDescent="0.25">
      <c r="A59" s="106">
        <v>55</v>
      </c>
      <c r="B59" s="88">
        <v>54.999801516414585</v>
      </c>
      <c r="C59" s="107">
        <v>1.8810588207020564</v>
      </c>
      <c r="D59" s="98"/>
    </row>
    <row r="60" spans="1:4" x14ac:dyDescent="0.25">
      <c r="A60" s="106">
        <v>56</v>
      </c>
      <c r="B60" s="88">
        <v>56.000158786868319</v>
      </c>
      <c r="C60" s="107">
        <v>2.014294614918156</v>
      </c>
      <c r="D60" s="98"/>
    </row>
    <row r="61" spans="1:4" x14ac:dyDescent="0.25">
      <c r="A61" s="106">
        <v>57</v>
      </c>
      <c r="B61" s="88">
        <v>57.000516057322052</v>
      </c>
      <c r="C61" s="107">
        <v>2.1714527137453823</v>
      </c>
      <c r="D61" s="98"/>
    </row>
    <row r="62" spans="1:4" x14ac:dyDescent="0.25">
      <c r="A62" s="106">
        <v>58</v>
      </c>
      <c r="B62" s="88">
        <v>58.000873327775786</v>
      </c>
      <c r="C62" s="107">
        <v>2.3008586530568236</v>
      </c>
      <c r="D62" s="98"/>
    </row>
    <row r="63" spans="1:4" x14ac:dyDescent="0.25">
      <c r="A63" s="106">
        <v>59</v>
      </c>
      <c r="B63" s="88">
        <v>59.001230598229519</v>
      </c>
      <c r="C63" s="107">
        <v>2.4623728154553404</v>
      </c>
      <c r="D63" s="98"/>
    </row>
    <row r="64" spans="1:4" x14ac:dyDescent="0.25">
      <c r="A64" s="106">
        <v>60</v>
      </c>
      <c r="B64" s="88">
        <v>60.001587868683252</v>
      </c>
      <c r="C64" s="107">
        <v>2.6370952957365508</v>
      </c>
      <c r="D64" s="98"/>
    </row>
    <row r="65" spans="1:4" x14ac:dyDescent="0.25">
      <c r="A65" s="106">
        <v>61</v>
      </c>
      <c r="B65" s="88">
        <v>61.001945139136986</v>
      </c>
      <c r="C65" s="107">
        <v>2.8401166341397008</v>
      </c>
      <c r="D65" s="98"/>
    </row>
    <row r="66" spans="1:4" x14ac:dyDescent="0.25">
      <c r="A66" s="106">
        <v>62</v>
      </c>
      <c r="B66" s="88">
        <v>62.002302409590719</v>
      </c>
      <c r="C66" s="107">
        <v>3.0255341498316546</v>
      </c>
      <c r="D66" s="98"/>
    </row>
    <row r="67" spans="1:4" x14ac:dyDescent="0.25">
      <c r="A67" s="106">
        <v>63</v>
      </c>
      <c r="B67" s="88">
        <v>62.998690008336304</v>
      </c>
      <c r="C67" s="107">
        <v>3.2429320704165217</v>
      </c>
      <c r="D67" s="98"/>
    </row>
    <row r="68" spans="1:4" x14ac:dyDescent="0.25">
      <c r="A68" s="106">
        <v>64</v>
      </c>
      <c r="B68" s="88">
        <v>63.999047278790037</v>
      </c>
      <c r="C68" s="107">
        <v>3.4776735239314007</v>
      </c>
      <c r="D68" s="98"/>
    </row>
    <row r="69" spans="1:4" x14ac:dyDescent="0.25">
      <c r="A69" s="106">
        <v>65</v>
      </c>
      <c r="B69" s="88">
        <v>65.003374220951926</v>
      </c>
      <c r="C69" s="107">
        <v>3.7314964024995083</v>
      </c>
      <c r="D69" s="98"/>
    </row>
    <row r="70" spans="1:4" x14ac:dyDescent="0.25">
      <c r="A70" s="106">
        <v>66</v>
      </c>
      <c r="B70" s="88">
        <v>65.999761819697511</v>
      </c>
      <c r="C70" s="107">
        <v>4.0061523707858253</v>
      </c>
      <c r="D70" s="98"/>
    </row>
    <row r="71" spans="1:4" x14ac:dyDescent="0.25">
      <c r="A71" s="106">
        <v>67</v>
      </c>
      <c r="B71" s="88">
        <v>67.008058433567541</v>
      </c>
      <c r="C71" s="107">
        <v>4.3011663323904408</v>
      </c>
      <c r="D71" s="98"/>
    </row>
    <row r="72" spans="1:4" x14ac:dyDescent="0.25">
      <c r="A72" s="106">
        <v>68</v>
      </c>
      <c r="B72" s="88">
        <v>68.004446032313126</v>
      </c>
      <c r="C72" s="107">
        <v>4.6212215519518516</v>
      </c>
      <c r="D72" s="98"/>
    </row>
    <row r="73" spans="1:4" x14ac:dyDescent="0.25">
      <c r="A73" s="106">
        <v>69</v>
      </c>
      <c r="B73" s="88">
        <v>69.000833631058711</v>
      </c>
      <c r="C73" s="107">
        <v>4.9673850074196846</v>
      </c>
      <c r="D73" s="98"/>
    </row>
    <row r="74" spans="1:4" x14ac:dyDescent="0.25">
      <c r="A74" s="106">
        <v>70</v>
      </c>
      <c r="B74" s="88">
        <v>69.997221229804296</v>
      </c>
      <c r="C74" s="107">
        <v>5.3428667142643711</v>
      </c>
      <c r="D74" s="98"/>
    </row>
    <row r="75" spans="1:4" x14ac:dyDescent="0.25">
      <c r="A75" s="106">
        <v>71</v>
      </c>
      <c r="B75" s="88">
        <v>71.001548171966178</v>
      </c>
      <c r="C75" s="107">
        <v>5.7549981304618925</v>
      </c>
      <c r="D75" s="98"/>
    </row>
    <row r="76" spans="1:4" x14ac:dyDescent="0.25">
      <c r="A76" s="106">
        <v>72</v>
      </c>
      <c r="B76" s="88">
        <v>71.997935770711763</v>
      </c>
      <c r="C76" s="107">
        <v>6.191200947478821</v>
      </c>
      <c r="D76" s="98"/>
    </row>
    <row r="77" spans="1:4" x14ac:dyDescent="0.25">
      <c r="A77" s="106">
        <v>73</v>
      </c>
      <c r="B77" s="88">
        <v>73.002262712873645</v>
      </c>
      <c r="C77" s="107">
        <v>6.671243003342382</v>
      </c>
      <c r="D77" s="98"/>
    </row>
    <row r="78" spans="1:4" x14ac:dyDescent="0.25">
      <c r="A78" s="106">
        <v>74</v>
      </c>
      <c r="B78" s="88">
        <v>74.002619983327378</v>
      </c>
      <c r="C78" s="107">
        <v>7.1935296853965687</v>
      </c>
      <c r="D78" s="98"/>
    </row>
    <row r="79" spans="1:4" x14ac:dyDescent="0.25">
      <c r="A79" s="106">
        <v>75</v>
      </c>
      <c r="B79" s="88">
        <v>74.999007582072963</v>
      </c>
      <c r="C79" s="107">
        <v>7.764145192221827</v>
      </c>
      <c r="D79" s="98"/>
    </row>
    <row r="80" spans="1:4" x14ac:dyDescent="0.25">
      <c r="A80" s="106">
        <v>76</v>
      </c>
      <c r="B80" s="88">
        <v>75.999364852526696</v>
      </c>
      <c r="C80" s="107">
        <v>8.3851184781592032</v>
      </c>
      <c r="D80" s="98"/>
    </row>
    <row r="81" spans="1:5" x14ac:dyDescent="0.25">
      <c r="A81" s="106">
        <v>77</v>
      </c>
      <c r="B81" s="88">
        <v>76.99972212298043</v>
      </c>
      <c r="C81" s="107">
        <v>9.0602727932976848</v>
      </c>
      <c r="D81" s="98"/>
    </row>
    <row r="82" spans="1:5" x14ac:dyDescent="0.25">
      <c r="A82" s="106">
        <v>78</v>
      </c>
      <c r="B82" s="88">
        <v>78.000079393434163</v>
      </c>
      <c r="C82" s="107">
        <v>9.8007439694392779</v>
      </c>
      <c r="D82" s="98"/>
    </row>
    <row r="83" spans="1:5" x14ac:dyDescent="0.25">
      <c r="A83" s="106">
        <v>79</v>
      </c>
      <c r="B83" s="88">
        <v>79.000436663887896</v>
      </c>
      <c r="C83" s="107">
        <v>10.613741087833256</v>
      </c>
      <c r="D83" s="98"/>
    </row>
    <row r="84" spans="1:5" x14ac:dyDescent="0.25">
      <c r="A84" s="106">
        <v>80</v>
      </c>
      <c r="B84" s="88">
        <v>80.00079393434163</v>
      </c>
      <c r="C84" s="107">
        <v>11.501392175055717</v>
      </c>
      <c r="D84" s="98"/>
    </row>
    <row r="85" spans="1:5" x14ac:dyDescent="0.25">
      <c r="A85" s="106">
        <v>81</v>
      </c>
      <c r="B85" s="88">
        <v>81.001151204795363</v>
      </c>
      <c r="C85" s="107">
        <v>12.47181184759526</v>
      </c>
      <c r="D85" s="98"/>
    </row>
    <row r="86" spans="1:5" x14ac:dyDescent="0.25">
      <c r="A86" s="106">
        <v>82</v>
      </c>
      <c r="B86" s="88">
        <v>82.001508475249096</v>
      </c>
      <c r="C86" s="107">
        <v>13.53523603111883</v>
      </c>
      <c r="D86" s="98"/>
    </row>
    <row r="87" spans="1:5" x14ac:dyDescent="0.25">
      <c r="A87" s="106">
        <v>83</v>
      </c>
      <c r="B87" s="88">
        <v>83.00186574570283</v>
      </c>
      <c r="C87" s="107">
        <v>14.701415460033143</v>
      </c>
      <c r="D87" s="98"/>
    </row>
    <row r="88" spans="1:5" x14ac:dyDescent="0.25">
      <c r="A88" s="106">
        <v>84</v>
      </c>
      <c r="B88" s="88">
        <v>84.002223016156563</v>
      </c>
      <c r="C88" s="107">
        <v>15.979369685628336</v>
      </c>
      <c r="D88" s="98"/>
    </row>
    <row r="89" spans="1:5" x14ac:dyDescent="0.25">
      <c r="A89" s="106">
        <v>85</v>
      </c>
      <c r="B89" s="88">
        <v>85.002580286610296</v>
      </c>
      <c r="C89" s="107">
        <v>17.383840994226503</v>
      </c>
      <c r="D89" s="98"/>
    </row>
    <row r="90" spans="1:5" x14ac:dyDescent="0.25">
      <c r="A90" s="106">
        <v>86</v>
      </c>
      <c r="B90" s="88">
        <v>86.00293755706403</v>
      </c>
      <c r="C90" s="107">
        <v>18.925153012939028</v>
      </c>
      <c r="D90" s="98"/>
    </row>
    <row r="91" spans="1:5" x14ac:dyDescent="0.25">
      <c r="A91" s="106">
        <v>87</v>
      </c>
      <c r="B91" s="88">
        <v>87.003294827517763</v>
      </c>
      <c r="C91" s="107">
        <v>20.629391949110975</v>
      </c>
      <c r="D91" s="98"/>
    </row>
    <row r="92" spans="1:5" x14ac:dyDescent="0.25">
      <c r="A92" s="106">
        <v>88</v>
      </c>
      <c r="B92" s="88">
        <v>88.003652097971496</v>
      </c>
      <c r="C92" s="107">
        <v>22.51835793504581</v>
      </c>
      <c r="D92" s="98"/>
    </row>
    <row r="93" spans="1:5" x14ac:dyDescent="0.25">
      <c r="A93" s="106">
        <v>89</v>
      </c>
      <c r="B93" s="88">
        <v>89.000039696717081</v>
      </c>
      <c r="C93" s="107">
        <v>24.608251232597457</v>
      </c>
      <c r="D93" s="98"/>
    </row>
    <row r="94" spans="1:5" x14ac:dyDescent="0.25">
      <c r="A94" s="108">
        <v>90</v>
      </c>
      <c r="B94" s="109">
        <v>90.000396967170815</v>
      </c>
      <c r="C94" s="110">
        <v>26.9337436339897</v>
      </c>
      <c r="D94" s="103">
        <f>100-C94</f>
        <v>73.066256366010293</v>
      </c>
      <c r="E94" s="104"/>
    </row>
    <row r="95" spans="1:5" x14ac:dyDescent="0.25">
      <c r="A95" s="106">
        <v>91</v>
      </c>
      <c r="B95" s="88">
        <v>91.000754237624548</v>
      </c>
      <c r="C95" s="107">
        <v>29.529584913304063</v>
      </c>
      <c r="D95" s="98"/>
    </row>
    <row r="96" spans="1:5" x14ac:dyDescent="0.25">
      <c r="A96" s="106">
        <v>92</v>
      </c>
      <c r="B96" s="88">
        <v>92.00508117978643</v>
      </c>
      <c r="C96" s="107">
        <v>32.428941490174608</v>
      </c>
      <c r="D96" s="98"/>
    </row>
    <row r="97" spans="1:4" x14ac:dyDescent="0.25">
      <c r="A97" s="106">
        <v>93</v>
      </c>
      <c r="B97" s="88">
        <v>93.001468778532015</v>
      </c>
      <c r="C97" s="107">
        <v>35.689486840197496</v>
      </c>
      <c r="D97" s="98"/>
    </row>
    <row r="98" spans="1:4" x14ac:dyDescent="0.25">
      <c r="A98" s="106">
        <v>94</v>
      </c>
      <c r="B98" s="88">
        <v>94.001826048985748</v>
      </c>
      <c r="C98" s="107">
        <v>39.377255234950631</v>
      </c>
      <c r="D98" s="98"/>
    </row>
    <row r="99" spans="1:4" x14ac:dyDescent="0.25">
      <c r="A99" s="106">
        <v>95</v>
      </c>
      <c r="B99" s="88">
        <v>95.002183319439482</v>
      </c>
      <c r="C99" s="107">
        <v>43.587836820643481</v>
      </c>
      <c r="D99" s="98"/>
    </row>
    <row r="100" spans="1:4" x14ac:dyDescent="0.25">
      <c r="A100" s="106">
        <v>96</v>
      </c>
      <c r="B100" s="88">
        <v>96.002540589893215</v>
      </c>
      <c r="C100" s="107">
        <v>48.511671137101125</v>
      </c>
      <c r="D100" s="98"/>
    </row>
    <row r="101" spans="1:4" x14ac:dyDescent="0.25">
      <c r="A101" s="106">
        <v>97</v>
      </c>
      <c r="B101" s="88">
        <v>97.002897860346948</v>
      </c>
      <c r="C101" s="107">
        <v>54.391905203962786</v>
      </c>
      <c r="D101" s="98"/>
    </row>
    <row r="102" spans="1:4" x14ac:dyDescent="0.25">
      <c r="A102" s="106">
        <v>98</v>
      </c>
      <c r="B102" s="88">
        <v>98.003255130800682</v>
      </c>
      <c r="C102" s="107">
        <v>61.656796695322512</v>
      </c>
      <c r="D102" s="98"/>
    </row>
    <row r="103" spans="1:4" x14ac:dyDescent="0.25">
      <c r="A103" s="111">
        <v>99</v>
      </c>
      <c r="B103" s="88">
        <v>99.003612401254415</v>
      </c>
      <c r="C103" s="107">
        <v>71.538110897226829</v>
      </c>
      <c r="D103" s="98"/>
    </row>
    <row r="104" spans="1:4" x14ac:dyDescent="0.25">
      <c r="A104" s="53">
        <v>100</v>
      </c>
      <c r="B104" s="88">
        <v>100</v>
      </c>
      <c r="C104" s="107">
        <v>100</v>
      </c>
      <c r="D104" s="98"/>
    </row>
  </sheetData>
  <mergeCells count="1">
    <mergeCell ref="E28:M30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Sommaire</vt:lpstr>
      <vt:lpstr>Graphique 1 </vt:lpstr>
      <vt:lpstr>Graphique 2 </vt:lpstr>
      <vt:lpstr>Tableau 1</vt:lpstr>
      <vt:lpstr>Tableau 2</vt:lpstr>
      <vt:lpstr>Tableau 3</vt:lpstr>
      <vt:lpstr>Graphique 3</vt:lpstr>
      <vt:lpstr>Graphique 4</vt:lpstr>
      <vt:lpstr>Graphique 5</vt:lpstr>
      <vt:lpstr>'Tableau 3'!Zone_d_impression</vt:lpstr>
    </vt:vector>
  </TitlesOfParts>
  <Company>Ministere de la Culture et de la Communication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cp:lastPrinted>2017-01-24T11:16:26Z</cp:lastPrinted>
  <dcterms:created xsi:type="dcterms:W3CDTF">2017-01-17T15:21:06Z</dcterms:created>
  <dcterms:modified xsi:type="dcterms:W3CDTF">2024-03-08T14:35:54Z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2024-03-08T14:35:54Z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5c41ef53-a96b-4a08-95ab-10c1a66abe03</vt:lpwstr>
  </property>
  <property fmtid="{D5CDD505-2E9C-101B-9397-08002B2CF9AE}" pid="8" name="MSIP_Label_37f782e2-1048-4ae6-8561-ea50d7047004_ContentBits">
    <vt:lpwstr>2</vt:lpwstr>
  </property>
</Properties>
</file>