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Z-PUBLICATIONS 2007-2023\CHIFFRES CLES 2023\Manuscrit\Tableaux Excel pour site MC\I. Economie du champ culturel\"/>
    </mc:Choice>
  </mc:AlternateContent>
  <xr:revisionPtr revIDLastSave="0" documentId="13_ncr:1_{555B3525-616B-4992-A7D2-0C1B8AAB43A7}" xr6:coauthVersionLast="47" xr6:coauthVersionMax="47" xr10:uidLastSave="{00000000-0000-0000-0000-000000000000}"/>
  <bookViews>
    <workbookView xWindow="25080" yWindow="-435" windowWidth="29040" windowHeight="15840" tabRatio="874" xr2:uid="{00000000-000D-0000-FFFF-FFFF00000000}"/>
  </bookViews>
  <sheets>
    <sheet name="Sommaire" sheetId="16" r:id="rId1"/>
    <sheet name="Graphique 1" sheetId="14" r:id="rId2"/>
    <sheet name="Graphique 2" sheetId="23" r:id="rId3"/>
    <sheet name="Tableau 1" sheetId="1" r:id="rId4"/>
    <sheet name="Tableau 2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/>
  <c r="I45" i="1"/>
  <c r="J45" i="1"/>
  <c r="F45" i="1"/>
  <c r="M46" i="1" l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46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46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M46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L46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K46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C41" i="21" l="1"/>
  <c r="C34" i="21"/>
  <c r="C23" i="21"/>
  <c r="C16" i="21"/>
  <c r="C10" i="21"/>
  <c r="C6" i="21"/>
  <c r="C19" i="21" l="1"/>
  <c r="C20" i="21" s="1"/>
  <c r="C43" i="21"/>
  <c r="C44" i="21" s="1"/>
</calcChain>
</file>

<file path=xl/sharedStrings.xml><?xml version="1.0" encoding="utf-8"?>
<sst xmlns="http://schemas.openxmlformats.org/spreadsheetml/2006/main" count="121" uniqueCount="60">
  <si>
    <t>Biens et services culturels</t>
  </si>
  <si>
    <t>Livre, presse</t>
  </si>
  <si>
    <t>Livres</t>
  </si>
  <si>
    <t>Journaux</t>
  </si>
  <si>
    <t>Revues et périodiques</t>
  </si>
  <si>
    <t>Audiovisuel, multimédia</t>
  </si>
  <si>
    <t>DVD, Blu-ray</t>
  </si>
  <si>
    <t>Edition d'enregistrements sonores (CD)</t>
  </si>
  <si>
    <t>Programmation et diffusion (redevance audiovisuelle)</t>
  </si>
  <si>
    <t>Spectacles, visites, musées, etc.</t>
  </si>
  <si>
    <t>Activités créatives, artistiques et de spectacle</t>
  </si>
  <si>
    <t>Bibliothèques, archives, musées et autres activités culturelles</t>
  </si>
  <si>
    <t>Total</t>
  </si>
  <si>
    <t>Poids dans la consommation effective totale des ménages (en %)</t>
  </si>
  <si>
    <t>Biens et services connexes</t>
  </si>
  <si>
    <t>Matériel</t>
  </si>
  <si>
    <t>Ordinateurs et périphériques, composants et cartes électroniques</t>
  </si>
  <si>
    <t>Téléviseurs</t>
  </si>
  <si>
    <t>Récepteurs radio, autoradios et appareils d'enregistrement et de reproduction du son</t>
  </si>
  <si>
    <t>Appareils d'enregistrement et de reproduction de l'image et accessoires</t>
  </si>
  <si>
    <t>Consoles de jeux et jeux vidéo</t>
  </si>
  <si>
    <t>Caméscopes</t>
  </si>
  <si>
    <t>Télécommandes et antennes de réception</t>
  </si>
  <si>
    <t>Instruments de musique</t>
  </si>
  <si>
    <t>Matériel optique et photographique</t>
  </si>
  <si>
    <t>Biens et services liés au matériel</t>
  </si>
  <si>
    <t>Supports magnétiques et optiques</t>
  </si>
  <si>
    <t>Services télématiques, jeux électroniques et logiciels</t>
  </si>
  <si>
    <t>Réparation de produits électroniques grand public</t>
  </si>
  <si>
    <t>Entretien et réparation de machines de bureau et de matériel informatique</t>
  </si>
  <si>
    <t>Services d'information (hébergement de sites web personnels)</t>
  </si>
  <si>
    <t>Programmation, conseil et autres activités informatiques (installation et configuration d'ordinateurs personnels)</t>
  </si>
  <si>
    <t>Télécommunications</t>
  </si>
  <si>
    <t>Distribution de bouquets de programmes de radio et de télévision</t>
  </si>
  <si>
    <t>Consommation effective totale des ménages</t>
  </si>
  <si>
    <t>Téléphones mobiles</t>
  </si>
  <si>
    <t>Presse</t>
  </si>
  <si>
    <t>Biens et services culturels *</t>
  </si>
  <si>
    <t>Biens et services connexes **</t>
  </si>
  <si>
    <t>%</t>
  </si>
  <si>
    <t>En %</t>
  </si>
  <si>
    <t>Consommation culturelle des ménages</t>
  </si>
  <si>
    <t>2020/2019</t>
  </si>
  <si>
    <t>Note : poids calculés en valeur, en proportion de la consommation effective nationale des ménages.</t>
  </si>
  <si>
    <t>* Livre, presse, audiovisuel, multimédia, spectacles, visites, musées, etc. (voir tableau 1).</t>
  </si>
  <si>
    <t>** Matériel, biens et services liés au matériel, télécommunications (voir tableau 1).</t>
  </si>
  <si>
    <t>Edition d'enregistrements sonores en ligne</t>
  </si>
  <si>
    <t>Projection de films cinématographiques</t>
  </si>
  <si>
    <t>Graphique 1 – Poids des biens et services culturels ou connexes à la culture dans la dépense totale des ménages, 1980-2021</t>
  </si>
  <si>
    <t>Graphique 2 – Répartition de la consommation des biens et services culturels ou connexes à la culture par postes de dépenses entre 1980 et 2021</t>
  </si>
  <si>
    <t>2021/2019</t>
  </si>
  <si>
    <t>Source : Insee, comptes nationaux annuels, base 2014 / Deps-doc, Ministère de la Culture, 2022</t>
  </si>
  <si>
    <t>2020/2010</t>
  </si>
  <si>
    <t>En millions d'euros constants 2014 et en %</t>
  </si>
  <si>
    <t>En millions d'euros et en %</t>
  </si>
  <si>
    <t>Tableau 2 – Consommation des ménages en biens et services culturels ou connexes à la culture en volume, 1980-2021</t>
  </si>
  <si>
    <t>Tableau 1 – Consommation des ménages en biens et services culturels ou connexes à la culture en valeur, 1980-2021</t>
  </si>
  <si>
    <r>
      <t xml:space="preserve">Note : poids calculés en valeur, en proportion de la consommation effective nationale des ménages. </t>
    </r>
    <r>
      <rPr>
        <sz val="8"/>
        <color rgb="FFFF0000"/>
        <rFont val="Arial"/>
        <family val="2"/>
      </rPr>
      <t>La consommation effective totale des ménages inclut les dépenses directement financées par la collectivité (administration publiques, institutions à but non lucratif au service des ménages).</t>
    </r>
  </si>
  <si>
    <t>Note: La consommation effective totale des ménages inclut les dépenses directement financées par la collectivité (administration publiques, institutions à but non lucratif au service des ménages), sous la forme notamment de transferts sociaux en nature vers les ménages.</t>
  </si>
  <si>
    <t>Source : Insee, comptes nationaux annuels, base 2014 /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</si>
</sst>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" fillId="0" borderId="0" applyFill="0" applyBorder="0" applyAlignment="0" applyProtection="0"/>
  </cellStyleXfs>
  <cellXfs count="58">
    <xf numFmtId="0" fontId="0" fillId="0" borderId="0" xfId="0"/>
    <xf numFmtId="3" fontId="2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left" vertical="center"/>
    </xf>
    <xf numFmtId="0" fontId="3" fillId="0" borderId="0" xfId="0" applyFont="1"/>
    <xf numFmtId="0" fontId="7" fillId="0" borderId="0" xfId="1" applyFont="1"/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11" fillId="0" borderId="0" xfId="0" applyNumberFormat="1" applyFont="1" applyFill="1" applyAlignment="1">
      <alignment horizontal="left" vertical="center"/>
    </xf>
    <xf numFmtId="0" fontId="2" fillId="0" borderId="0" xfId="0" applyFont="1"/>
    <xf numFmtId="9" fontId="1" fillId="0" borderId="0" xfId="2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6" fontId="1" fillId="0" borderId="0" xfId="2" applyNumberFormat="1" applyFill="1" applyAlignment="1">
      <alignment horizontal="center" vertical="center"/>
    </xf>
    <xf numFmtId="164" fontId="1" fillId="0" borderId="0" xfId="2" applyNumberFormat="1" applyFill="1" applyAlignment="1">
      <alignment horizontal="center" vertical="center"/>
    </xf>
    <xf numFmtId="3" fontId="1" fillId="0" borderId="0" xfId="2" applyNumberFormat="1" applyFill="1" applyAlignment="1">
      <alignment horizontal="center" vertical="center"/>
    </xf>
    <xf numFmtId="3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/>
    <xf numFmtId="0" fontId="9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center"/>
    </xf>
    <xf numFmtId="1" fontId="9" fillId="0" borderId="0" xfId="2" applyNumberFormat="1" applyFont="1" applyFill="1" applyAlignment="1">
      <alignment horizontal="center" vertical="center"/>
    </xf>
    <xf numFmtId="1" fontId="10" fillId="0" borderId="0" xfId="2" applyNumberFormat="1" applyFont="1" applyFill="1" applyAlignment="1">
      <alignment horizontal="center" vertical="center"/>
    </xf>
    <xf numFmtId="9" fontId="1" fillId="0" borderId="0" xfId="2" applyNumberFormat="1" applyFill="1" applyAlignment="1">
      <alignment horizontal="center" vertical="center"/>
    </xf>
    <xf numFmtId="9" fontId="1" fillId="0" borderId="0" xfId="2" applyFill="1" applyAlignment="1">
      <alignment vertical="center"/>
    </xf>
    <xf numFmtId="9" fontId="1" fillId="0" borderId="0" xfId="2"/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115" zoomScaleNormal="115" workbookViewId="0"/>
  </sheetViews>
  <sheetFormatPr baseColWidth="10" defaultRowHeight="11.25" x14ac:dyDescent="0.2"/>
  <cols>
    <col min="1" max="16384" width="11.42578125" style="29"/>
  </cols>
  <sheetData>
    <row r="1" spans="1:2" x14ac:dyDescent="0.2">
      <c r="A1" s="14" t="s">
        <v>41</v>
      </c>
    </row>
    <row r="3" spans="1:2" x14ac:dyDescent="0.2">
      <c r="B3" s="15" t="s">
        <v>48</v>
      </c>
    </row>
    <row r="4" spans="1:2" x14ac:dyDescent="0.2">
      <c r="B4" s="15" t="s">
        <v>49</v>
      </c>
    </row>
    <row r="5" spans="1:2" x14ac:dyDescent="0.2">
      <c r="B5" s="15" t="s">
        <v>56</v>
      </c>
    </row>
    <row r="6" spans="1:2" x14ac:dyDescent="0.2">
      <c r="B6" s="15" t="s">
        <v>55</v>
      </c>
    </row>
  </sheetData>
  <hyperlinks>
    <hyperlink ref="B3" location="'Graphique 1'!A1" display="Graphique 1 – Poids des biens et services culturels ou connexes à la culture dans la dépense totale des ménages, 1980-2021" xr:uid="{00000000-0004-0000-0000-000000000000}"/>
    <hyperlink ref="B4" location="'Graphique 2'!A1" display="Graphique 2 – Répartition de la consommation des biens et services culturels ou connexes à la culture par postes de dépenses entre 1980 et 2021" xr:uid="{00000000-0004-0000-0000-000001000000}"/>
    <hyperlink ref="B5" location="'Tableau 1'!A1" display="Tableau 1 – Consommation des ménages en biens et services culturels ou connexes à la culture en valeur, 1980-2021" xr:uid="{00000000-0004-0000-0000-000002000000}"/>
    <hyperlink ref="B6" location="'Tableau 2'!A1" display="Tableau 2 – Consommation des ménages en biens et services culturels ou connexes à la culture en volume, 1980-2021" xr:uid="{00000000-0004-0000-0000-000003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1"/>
  <sheetViews>
    <sheetView workbookViewId="0"/>
  </sheetViews>
  <sheetFormatPr baseColWidth="10" defaultColWidth="9.140625" defaultRowHeight="15" customHeight="1" x14ac:dyDescent="0.2"/>
  <cols>
    <col min="1" max="1" width="21.5703125" style="1" customWidth="1"/>
    <col min="2" max="43" width="4.85546875" style="16" bestFit="1" customWidth="1"/>
    <col min="44" max="51" width="9.140625" style="16"/>
    <col min="52" max="16384" width="9.140625" style="2"/>
  </cols>
  <sheetData>
    <row r="1" spans="1:43" ht="15" customHeight="1" x14ac:dyDescent="0.2">
      <c r="A1" s="8" t="s">
        <v>48</v>
      </c>
    </row>
    <row r="2" spans="1:43" ht="15" customHeight="1" x14ac:dyDescent="0.2">
      <c r="A2" s="13" t="s">
        <v>40</v>
      </c>
      <c r="X2" s="23"/>
      <c r="Y2" s="31"/>
      <c r="AP2" s="23"/>
    </row>
    <row r="4" spans="1:43" ht="15" customHeight="1" x14ac:dyDescent="0.2">
      <c r="B4" s="16">
        <v>1980</v>
      </c>
      <c r="C4" s="16">
        <v>1981</v>
      </c>
      <c r="D4" s="16">
        <v>1982</v>
      </c>
      <c r="E4" s="16">
        <v>1983</v>
      </c>
      <c r="F4" s="16">
        <v>1984</v>
      </c>
      <c r="G4" s="16">
        <v>1985</v>
      </c>
      <c r="H4" s="16">
        <v>1986</v>
      </c>
      <c r="I4" s="16">
        <v>1987</v>
      </c>
      <c r="J4" s="16">
        <v>1988</v>
      </c>
      <c r="K4" s="16">
        <v>1989</v>
      </c>
      <c r="L4" s="16">
        <v>1990</v>
      </c>
      <c r="M4" s="16">
        <v>1991</v>
      </c>
      <c r="N4" s="16">
        <v>1992</v>
      </c>
      <c r="O4" s="16">
        <v>1993</v>
      </c>
      <c r="P4" s="16">
        <v>1994</v>
      </c>
      <c r="Q4" s="16">
        <v>1995</v>
      </c>
      <c r="R4" s="16">
        <v>1996</v>
      </c>
      <c r="S4" s="16">
        <v>1997</v>
      </c>
      <c r="T4" s="16">
        <v>1998</v>
      </c>
      <c r="U4" s="16">
        <v>1999</v>
      </c>
      <c r="V4" s="16">
        <v>2000</v>
      </c>
      <c r="W4" s="16">
        <v>2001</v>
      </c>
      <c r="X4" s="16">
        <v>2002</v>
      </c>
      <c r="Y4" s="16">
        <v>2003</v>
      </c>
      <c r="Z4" s="16">
        <v>2004</v>
      </c>
      <c r="AA4" s="16">
        <v>2005</v>
      </c>
      <c r="AB4" s="16">
        <v>2006</v>
      </c>
      <c r="AC4" s="16">
        <v>2007</v>
      </c>
      <c r="AD4" s="16">
        <v>2008</v>
      </c>
      <c r="AE4" s="16">
        <v>2009</v>
      </c>
      <c r="AF4" s="16">
        <v>2010</v>
      </c>
      <c r="AG4" s="16">
        <v>2011</v>
      </c>
      <c r="AH4" s="16">
        <v>2012</v>
      </c>
      <c r="AI4" s="16">
        <v>2013</v>
      </c>
      <c r="AJ4" s="16">
        <v>2014</v>
      </c>
      <c r="AK4" s="16">
        <v>2015</v>
      </c>
      <c r="AL4" s="16">
        <v>2016</v>
      </c>
      <c r="AM4" s="16">
        <v>2017</v>
      </c>
      <c r="AN4" s="16">
        <v>2018</v>
      </c>
      <c r="AO4" s="16">
        <v>2019</v>
      </c>
      <c r="AP4" s="16">
        <v>2020</v>
      </c>
      <c r="AQ4" s="16">
        <v>2021</v>
      </c>
    </row>
    <row r="5" spans="1:43" ht="15" customHeight="1" x14ac:dyDescent="0.2">
      <c r="A5" s="1" t="s">
        <v>37</v>
      </c>
      <c r="B5" s="16">
        <v>2.2243967072030175</v>
      </c>
      <c r="C5" s="16">
        <v>2.2159283604959068</v>
      </c>
      <c r="D5" s="16">
        <v>2.2811657514271335</v>
      </c>
      <c r="E5" s="16">
        <v>2.2952785087204584</v>
      </c>
      <c r="F5" s="16">
        <v>2.3037259121337543</v>
      </c>
      <c r="G5" s="16">
        <v>2.3222048379173392</v>
      </c>
      <c r="H5" s="16">
        <v>2.3587060629806644</v>
      </c>
      <c r="I5" s="16">
        <v>2.3366495704581354</v>
      </c>
      <c r="J5" s="16">
        <v>2.3085791937388103</v>
      </c>
      <c r="K5" s="16">
        <v>2.3170438306902081</v>
      </c>
      <c r="L5" s="16">
        <v>2.3118989213912826</v>
      </c>
      <c r="M5" s="16">
        <v>2.363291008056188</v>
      </c>
      <c r="N5" s="16">
        <v>2.3919961140134403</v>
      </c>
      <c r="O5" s="16">
        <v>2.4272119434539907</v>
      </c>
      <c r="P5" s="16">
        <v>2.4577429572674507</v>
      </c>
      <c r="Q5" s="16">
        <v>2.4324429970672279</v>
      </c>
      <c r="R5" s="16">
        <v>2.3322054221825055</v>
      </c>
      <c r="S5" s="16">
        <v>2.3149376845067682</v>
      </c>
      <c r="T5" s="16">
        <v>2.3481695351880032</v>
      </c>
      <c r="U5" s="16">
        <v>2.3125577543737563</v>
      </c>
      <c r="V5" s="16">
        <v>2.2683553979151436</v>
      </c>
      <c r="W5" s="16">
        <v>2.305891699853694</v>
      </c>
      <c r="X5" s="16">
        <v>2.3695623359883218</v>
      </c>
      <c r="Y5" s="16">
        <v>2.2915063536825384</v>
      </c>
      <c r="Z5" s="16">
        <v>2.2720864734349764</v>
      </c>
      <c r="AA5" s="16">
        <v>2.1735334391711501</v>
      </c>
      <c r="AB5" s="16">
        <v>2.1140206617176376</v>
      </c>
      <c r="AC5" s="16">
        <v>2.0360365144501329</v>
      </c>
      <c r="AD5" s="16">
        <v>1.9518537343427873</v>
      </c>
      <c r="AE5" s="16">
        <v>1.9295794150760655</v>
      </c>
      <c r="AF5" s="16">
        <v>1.8703660939336217</v>
      </c>
      <c r="AG5" s="16">
        <v>1.7724392998040925</v>
      </c>
      <c r="AH5" s="16">
        <v>1.7365275852222046</v>
      </c>
      <c r="AI5" s="16">
        <v>1.6802292840084103</v>
      </c>
      <c r="AJ5" s="16">
        <v>1.6493342333709735</v>
      </c>
      <c r="AK5" s="16">
        <v>1.6219183742430914</v>
      </c>
      <c r="AL5" s="16">
        <v>1.5770275070964463</v>
      </c>
      <c r="AM5" s="16">
        <v>1.5561402081227431</v>
      </c>
      <c r="AN5" s="16">
        <v>1.5065586314523263</v>
      </c>
      <c r="AO5" s="16">
        <v>1.4784292334673326</v>
      </c>
      <c r="AP5" s="16">
        <v>1.2602744602625373</v>
      </c>
      <c r="AQ5" s="16">
        <v>1.27641311773003</v>
      </c>
    </row>
    <row r="6" spans="1:43" ht="15" customHeight="1" x14ac:dyDescent="0.2">
      <c r="A6" s="1" t="s">
        <v>38</v>
      </c>
      <c r="B6" s="16">
        <v>1.4716299958289409</v>
      </c>
      <c r="C6" s="16">
        <v>1.5020347159310954</v>
      </c>
      <c r="D6" s="16">
        <v>1.6339588114599353</v>
      </c>
      <c r="E6" s="16">
        <v>1.4626231538776258</v>
      </c>
      <c r="F6" s="16">
        <v>1.4107684749612008</v>
      </c>
      <c r="G6" s="16">
        <v>1.3786770526340117</v>
      </c>
      <c r="H6" s="16">
        <v>1.4707558832535914</v>
      </c>
      <c r="I6" s="16">
        <v>1.5054760313907802</v>
      </c>
      <c r="J6" s="16">
        <v>1.6229831038311755</v>
      </c>
      <c r="K6" s="16">
        <v>1.6075352636497837</v>
      </c>
      <c r="L6" s="16">
        <v>1.6622347787426324</v>
      </c>
      <c r="M6" s="16">
        <v>1.656657480081019</v>
      </c>
      <c r="N6" s="16">
        <v>1.5373160405631237</v>
      </c>
      <c r="O6" s="16">
        <v>1.5381385690340073</v>
      </c>
      <c r="P6" s="16">
        <v>1.6174075682343267</v>
      </c>
      <c r="Q6" s="16">
        <v>1.7720360942471221</v>
      </c>
      <c r="R6" s="16">
        <v>1.8424969980946106</v>
      </c>
      <c r="S6" s="16">
        <v>1.9934525183237519</v>
      </c>
      <c r="T6" s="16">
        <v>2.2041355436503545</v>
      </c>
      <c r="U6" s="16">
        <v>2.4057261804481551</v>
      </c>
      <c r="V6" s="16">
        <v>2.5114225204860001</v>
      </c>
      <c r="W6" s="16">
        <v>2.439962129616934</v>
      </c>
      <c r="X6" s="16">
        <v>2.4005849111477384</v>
      </c>
      <c r="Y6" s="16">
        <v>2.4120285631495597</v>
      </c>
      <c r="Z6" s="16">
        <v>2.5442758934896723</v>
      </c>
      <c r="AA6" s="16">
        <v>2.5741946432110265</v>
      </c>
      <c r="AB6" s="16">
        <v>2.6600347102137065</v>
      </c>
      <c r="AC6" s="16">
        <v>2.7027826268656931</v>
      </c>
      <c r="AD6" s="16">
        <v>2.5483758970504344</v>
      </c>
      <c r="AE6" s="16">
        <v>2.4776560440384414</v>
      </c>
      <c r="AF6" s="16">
        <v>2.3483287508309671</v>
      </c>
      <c r="AG6" s="16">
        <v>2.2127901677819457</v>
      </c>
      <c r="AH6" s="16">
        <v>2.1374938641527712</v>
      </c>
      <c r="AI6" s="16">
        <v>2.049910138416478</v>
      </c>
      <c r="AJ6" s="16">
        <v>2.0244425228601246</v>
      </c>
      <c r="AK6" s="16">
        <v>1.9925838059862857</v>
      </c>
      <c r="AL6" s="16">
        <v>1.9713889642105697</v>
      </c>
      <c r="AM6" s="16">
        <v>1.8857321415838639</v>
      </c>
      <c r="AN6" s="16">
        <v>1.8560871478981067</v>
      </c>
      <c r="AO6" s="16">
        <v>1.7830037462481816</v>
      </c>
      <c r="AP6" s="16">
        <v>2.0027357239737125</v>
      </c>
      <c r="AQ6" s="16">
        <v>1.9160358383038483</v>
      </c>
    </row>
    <row r="7" spans="1:43" ht="15" customHeight="1" x14ac:dyDescent="0.2">
      <c r="A7" s="1" t="s">
        <v>12</v>
      </c>
      <c r="B7" s="16">
        <v>3.6960267030319587</v>
      </c>
      <c r="C7" s="16">
        <v>3.7179630764270022</v>
      </c>
      <c r="D7" s="16">
        <v>3.915124562887069</v>
      </c>
      <c r="E7" s="16">
        <v>3.7579016625980843</v>
      </c>
      <c r="F7" s="16">
        <v>3.7144943870949554</v>
      </c>
      <c r="G7" s="16">
        <v>3.7008818905513508</v>
      </c>
      <c r="H7" s="16">
        <v>3.8294619462342556</v>
      </c>
      <c r="I7" s="16">
        <v>3.8421256018489158</v>
      </c>
      <c r="J7" s="16">
        <v>3.931562297569986</v>
      </c>
      <c r="K7" s="16">
        <v>3.9245790943399919</v>
      </c>
      <c r="L7" s="16">
        <v>3.974133700133915</v>
      </c>
      <c r="M7" s="16">
        <v>4.0199484881372065</v>
      </c>
      <c r="N7" s="16">
        <v>3.9293121545765639</v>
      </c>
      <c r="O7" s="16">
        <v>3.9653505124879977</v>
      </c>
      <c r="P7" s="16">
        <v>4.0751505255017779</v>
      </c>
      <c r="Q7" s="16">
        <v>4.2044790913143499</v>
      </c>
      <c r="R7" s="16">
        <v>4.1747024202771161</v>
      </c>
      <c r="S7" s="16">
        <v>4.3083902028305197</v>
      </c>
      <c r="T7" s="16">
        <v>4.5523050788383577</v>
      </c>
      <c r="U7" s="16">
        <v>4.7182839348219119</v>
      </c>
      <c r="V7" s="16">
        <v>4.7797779184011437</v>
      </c>
      <c r="W7" s="16">
        <v>4.7458538294706276</v>
      </c>
      <c r="X7" s="16">
        <v>4.7701472471360606</v>
      </c>
      <c r="Y7" s="16">
        <v>4.7035349168320977</v>
      </c>
      <c r="Z7" s="16">
        <v>4.8163623669246487</v>
      </c>
      <c r="AA7" s="16">
        <v>4.7477280823821761</v>
      </c>
      <c r="AB7" s="16">
        <v>4.7740553719313441</v>
      </c>
      <c r="AC7" s="16">
        <v>4.738819141315826</v>
      </c>
      <c r="AD7" s="16">
        <v>4.5002296313932213</v>
      </c>
      <c r="AE7" s="16">
        <v>4.4072354591145064</v>
      </c>
      <c r="AF7" s="16">
        <v>4.2186948447645891</v>
      </c>
      <c r="AG7" s="16">
        <v>3.9852294675860382</v>
      </c>
      <c r="AH7" s="16">
        <v>3.8740214493749758</v>
      </c>
      <c r="AI7" s="16">
        <v>3.7301394224248883</v>
      </c>
      <c r="AJ7" s="16">
        <v>3.6737767562310983</v>
      </c>
      <c r="AK7" s="16">
        <v>3.6145021802293771</v>
      </c>
      <c r="AL7" s="16">
        <v>3.5484164713070161</v>
      </c>
      <c r="AM7" s="16">
        <v>3.4418723497066068</v>
      </c>
      <c r="AN7" s="16">
        <v>3.3626457793504327</v>
      </c>
      <c r="AO7" s="16">
        <v>3.2614329797155142</v>
      </c>
      <c r="AP7" s="16">
        <v>3.2630101842362498</v>
      </c>
      <c r="AQ7" s="16">
        <v>3.1924489560338785</v>
      </c>
    </row>
    <row r="8" spans="1:43" ht="15" customHeight="1" x14ac:dyDescent="0.2">
      <c r="A8" s="1" t="s">
        <v>43</v>
      </c>
    </row>
    <row r="9" spans="1:43" ht="15" customHeight="1" x14ac:dyDescent="0.2">
      <c r="A9" s="1" t="s">
        <v>44</v>
      </c>
    </row>
    <row r="10" spans="1:43" ht="15" customHeight="1" x14ac:dyDescent="0.2">
      <c r="A10" s="1" t="s">
        <v>45</v>
      </c>
    </row>
    <row r="11" spans="1:43" ht="15" customHeight="1" x14ac:dyDescent="0.2">
      <c r="A11" s="1" t="s">
        <v>51</v>
      </c>
    </row>
  </sheetData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topLeftCell="A7" zoomScale="115" zoomScaleNormal="115" workbookViewId="0">
      <selection activeCell="B33" sqref="B33"/>
    </sheetView>
  </sheetViews>
  <sheetFormatPr baseColWidth="10" defaultRowHeight="11.25" x14ac:dyDescent="0.2"/>
  <cols>
    <col min="1" max="1" width="28.140625" style="29" customWidth="1"/>
    <col min="2" max="2" width="24" style="29" bestFit="1" customWidth="1"/>
    <col min="3" max="7" width="4.42578125" style="43" bestFit="1" customWidth="1"/>
    <col min="8" max="8" width="7.140625" style="43" bestFit="1" customWidth="1"/>
    <col min="9" max="9" width="4.42578125" style="43" bestFit="1" customWidth="1"/>
    <col min="10" max="16384" width="11.42578125" style="29"/>
  </cols>
  <sheetData>
    <row r="1" spans="1:9" x14ac:dyDescent="0.2">
      <c r="A1" s="14" t="s">
        <v>49</v>
      </c>
      <c r="B1" s="35"/>
      <c r="C1" s="37"/>
      <c r="D1" s="37"/>
      <c r="E1" s="37"/>
      <c r="F1" s="37"/>
      <c r="G1" s="37"/>
      <c r="H1" s="37"/>
      <c r="I1" s="37"/>
    </row>
    <row r="2" spans="1:9" x14ac:dyDescent="0.2">
      <c r="A2" s="13" t="s">
        <v>39</v>
      </c>
      <c r="B2" s="35"/>
      <c r="C2" s="37"/>
      <c r="D2" s="37"/>
      <c r="E2" s="37"/>
      <c r="F2" s="37"/>
      <c r="G2" s="37"/>
      <c r="H2" s="37"/>
      <c r="I2" s="37"/>
    </row>
    <row r="3" spans="1:9" x14ac:dyDescent="0.2">
      <c r="A3" s="35"/>
      <c r="B3" s="35"/>
      <c r="C3" s="37"/>
      <c r="D3" s="37"/>
      <c r="E3" s="37"/>
      <c r="F3" s="37"/>
      <c r="G3" s="37"/>
      <c r="H3" s="37"/>
      <c r="I3" s="37"/>
    </row>
    <row r="4" spans="1:9" x14ac:dyDescent="0.2">
      <c r="A4" s="35"/>
      <c r="B4" s="35"/>
      <c r="C4" s="38">
        <v>1980</v>
      </c>
      <c r="D4" s="38">
        <v>1990</v>
      </c>
      <c r="E4" s="38">
        <v>2000</v>
      </c>
      <c r="F4" s="38">
        <v>2010</v>
      </c>
      <c r="G4" s="38">
        <v>2019</v>
      </c>
      <c r="H4" s="38">
        <v>2020</v>
      </c>
      <c r="I4" s="38">
        <v>2021</v>
      </c>
    </row>
    <row r="5" spans="1:9" x14ac:dyDescent="0.2">
      <c r="A5" s="25" t="s">
        <v>0</v>
      </c>
      <c r="B5" s="26" t="s">
        <v>2</v>
      </c>
      <c r="C5" s="39">
        <v>13.757742814493726</v>
      </c>
      <c r="D5" s="39">
        <v>12.918263959116889</v>
      </c>
      <c r="E5" s="39">
        <v>8.50507275429087</v>
      </c>
      <c r="F5" s="39">
        <v>8.9125457799016523</v>
      </c>
      <c r="G5" s="39">
        <v>9.5749110618919655</v>
      </c>
      <c r="H5" s="39">
        <v>9.8344232451167777</v>
      </c>
      <c r="I5" s="39">
        <v>10.57350543202671</v>
      </c>
    </row>
    <row r="6" spans="1:9" x14ac:dyDescent="0.2">
      <c r="A6" s="1"/>
      <c r="B6" s="26" t="s">
        <v>36</v>
      </c>
      <c r="C6" s="39">
        <v>30.437918789980039</v>
      </c>
      <c r="D6" s="39">
        <v>28.373897104775754</v>
      </c>
      <c r="E6" s="39">
        <v>20.136919118077333</v>
      </c>
      <c r="F6" s="39">
        <v>16.709249515684089</v>
      </c>
      <c r="G6" s="39">
        <v>14.393421401617202</v>
      </c>
      <c r="H6" s="39">
        <v>13.546404068543294</v>
      </c>
      <c r="I6" s="39">
        <v>13.156511422020381</v>
      </c>
    </row>
    <row r="7" spans="1:9" x14ac:dyDescent="0.2">
      <c r="A7" s="1"/>
      <c r="B7" s="26" t="s">
        <v>5</v>
      </c>
      <c r="C7" s="39">
        <v>10.133804611845093</v>
      </c>
      <c r="D7" s="39">
        <v>12.29501364238072</v>
      </c>
      <c r="E7" s="39">
        <v>12.520358780059043</v>
      </c>
      <c r="F7" s="39">
        <v>9.0393126731945515</v>
      </c>
      <c r="G7" s="39">
        <v>7.762967819401033</v>
      </c>
      <c r="H7" s="39">
        <v>6.0970826989731464</v>
      </c>
      <c r="I7" s="39">
        <v>6.4597389672092147</v>
      </c>
    </row>
    <row r="8" spans="1:9" x14ac:dyDescent="0.2">
      <c r="A8" s="1"/>
      <c r="B8" s="26" t="s">
        <v>9</v>
      </c>
      <c r="C8" s="39">
        <v>5.8539925605963674</v>
      </c>
      <c r="D8" s="39">
        <v>4.5864826448464324</v>
      </c>
      <c r="E8" s="39">
        <v>6.2949880909158349</v>
      </c>
      <c r="F8" s="39">
        <v>9.6740753700845801</v>
      </c>
      <c r="G8" s="39">
        <v>13.599363957698904</v>
      </c>
      <c r="H8" s="39">
        <v>9.1451524084091869</v>
      </c>
      <c r="I8" s="39">
        <v>9.7925002871005535</v>
      </c>
    </row>
    <row r="9" spans="1:9" x14ac:dyDescent="0.2">
      <c r="A9" s="24" t="s">
        <v>14</v>
      </c>
      <c r="B9" s="27" t="s">
        <v>15</v>
      </c>
      <c r="C9" s="39">
        <v>33.791141922012862</v>
      </c>
      <c r="D9" s="39">
        <v>30.765215231458853</v>
      </c>
      <c r="E9" s="39">
        <v>38.366339918262504</v>
      </c>
      <c r="F9" s="39">
        <v>38.642188095099762</v>
      </c>
      <c r="G9" s="39">
        <v>35.750236823871717</v>
      </c>
      <c r="H9" s="39">
        <v>40.807103106475331</v>
      </c>
      <c r="I9" s="39">
        <v>39.8917485405794</v>
      </c>
    </row>
    <row r="10" spans="1:9" x14ac:dyDescent="0.2">
      <c r="A10" s="28"/>
      <c r="B10" s="27" t="s">
        <v>25</v>
      </c>
      <c r="C10" s="39">
        <v>6.0253993010719107</v>
      </c>
      <c r="D10" s="39">
        <v>11.009240564670993</v>
      </c>
      <c r="E10" s="39">
        <v>11.50667535220934</v>
      </c>
      <c r="F10" s="39">
        <v>12.029665977283063</v>
      </c>
      <c r="G10" s="39">
        <v>12.310283810235346</v>
      </c>
      <c r="H10" s="39">
        <v>12.886403420686079</v>
      </c>
      <c r="I10" s="39">
        <v>12.58984167032812</v>
      </c>
    </row>
    <row r="11" spans="1:9" x14ac:dyDescent="0.2">
      <c r="A11" s="28"/>
      <c r="B11" s="27" t="s">
        <v>32</v>
      </c>
      <c r="C11" s="39">
        <v>0</v>
      </c>
      <c r="D11" s="39">
        <v>5.1886852750349405E-2</v>
      </c>
      <c r="E11" s="39">
        <v>2.6696459861850705</v>
      </c>
      <c r="F11" s="39">
        <v>4.9929625887522953</v>
      </c>
      <c r="G11" s="39">
        <v>6.6088151252838356</v>
      </c>
      <c r="H11" s="39">
        <v>7.6834310517961839</v>
      </c>
      <c r="I11" s="39">
        <v>7.5361536807356115</v>
      </c>
    </row>
    <row r="12" spans="1:9" x14ac:dyDescent="0.2">
      <c r="A12" s="35"/>
      <c r="B12" s="36"/>
      <c r="C12" s="40"/>
      <c r="D12" s="40"/>
      <c r="E12" s="40"/>
      <c r="F12" s="40"/>
      <c r="G12" s="40"/>
      <c r="H12" s="40"/>
      <c r="I12" s="40"/>
    </row>
    <row r="13" spans="1:9" x14ac:dyDescent="0.2">
      <c r="A13" s="35" t="s">
        <v>57</v>
      </c>
      <c r="B13" s="36"/>
      <c r="C13" s="41"/>
      <c r="D13" s="41"/>
      <c r="E13" s="42"/>
      <c r="F13" s="37"/>
      <c r="G13" s="40"/>
      <c r="H13" s="37"/>
      <c r="I13" s="37"/>
    </row>
    <row r="14" spans="1:9" x14ac:dyDescent="0.2">
      <c r="A14" s="44" t="s">
        <v>59</v>
      </c>
      <c r="B14" s="36"/>
      <c r="C14" s="41"/>
      <c r="D14" s="41"/>
      <c r="E14" s="42"/>
      <c r="F14" s="37"/>
      <c r="G14" s="40"/>
      <c r="H14" s="37"/>
      <c r="I14" s="37"/>
    </row>
    <row r="15" spans="1:9" x14ac:dyDescent="0.2">
      <c r="A15" s="35"/>
      <c r="B15" s="36"/>
      <c r="C15" s="41"/>
      <c r="D15" s="41"/>
      <c r="E15" s="42"/>
      <c r="F15" s="37"/>
      <c r="G15" s="40"/>
      <c r="H15" s="37"/>
      <c r="I15" s="37"/>
    </row>
    <row r="16" spans="1:9" x14ac:dyDescent="0.2">
      <c r="A16" s="35"/>
      <c r="B16" s="36"/>
      <c r="C16" s="41"/>
      <c r="D16" s="41"/>
      <c r="E16" s="42"/>
      <c r="F16" s="37"/>
      <c r="G16" s="40"/>
      <c r="H16" s="37"/>
      <c r="I16" s="37"/>
    </row>
    <row r="19" spans="1:1" x14ac:dyDescent="0.2">
      <c r="A19" s="14"/>
    </row>
    <row r="20" spans="1:1" x14ac:dyDescent="0.2">
      <c r="A20" s="13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0"/>
  <sheetViews>
    <sheetView topLeftCell="A21" zoomScale="115" zoomScaleNormal="115" workbookViewId="0">
      <pane xSplit="1" topLeftCell="B1" activePane="topRight" state="frozen"/>
      <selection pane="topRight"/>
    </sheetView>
  </sheetViews>
  <sheetFormatPr baseColWidth="10" defaultColWidth="9.140625" defaultRowHeight="11.25" x14ac:dyDescent="0.2"/>
  <cols>
    <col min="1" max="1" width="95.42578125" style="1" bestFit="1" customWidth="1"/>
    <col min="2" max="4" width="6.5703125" style="16" bestFit="1" customWidth="1"/>
    <col min="5" max="10" width="7.85546875" style="16" bestFit="1" customWidth="1"/>
    <col min="11" max="13" width="8.28515625" style="16" bestFit="1" customWidth="1"/>
    <col min="14" max="16384" width="9.140625" style="2"/>
  </cols>
  <sheetData>
    <row r="1" spans="1:36" ht="12.75" x14ac:dyDescent="0.2">
      <c r="A1" s="8" t="s">
        <v>56</v>
      </c>
      <c r="I1" s="30"/>
      <c r="J1" s="30"/>
    </row>
    <row r="2" spans="1:36" ht="12.75" x14ac:dyDescent="0.2">
      <c r="A2" s="13" t="s">
        <v>54</v>
      </c>
      <c r="B2" s="32"/>
      <c r="C2" s="32"/>
      <c r="D2" s="32"/>
      <c r="E2" s="32"/>
      <c r="F2" s="32"/>
      <c r="G2" s="32"/>
      <c r="H2" s="32"/>
      <c r="I2" s="55"/>
      <c r="J2" s="55"/>
      <c r="K2" s="33"/>
    </row>
    <row r="4" spans="1:36" s="5" customFormat="1" x14ac:dyDescent="0.2">
      <c r="A4" s="3"/>
      <c r="B4" s="4">
        <v>1980</v>
      </c>
      <c r="C4" s="4">
        <v>1990</v>
      </c>
      <c r="D4" s="4">
        <v>2000</v>
      </c>
      <c r="E4" s="4">
        <v>2010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46" t="s">
        <v>52</v>
      </c>
      <c r="L4" s="46" t="s">
        <v>42</v>
      </c>
      <c r="M4" s="46" t="s">
        <v>50</v>
      </c>
    </row>
    <row r="5" spans="1:36" s="7" customFormat="1" x14ac:dyDescent="0.2">
      <c r="A5" s="6" t="s">
        <v>0</v>
      </c>
      <c r="B5" s="18"/>
      <c r="C5" s="18"/>
      <c r="D5" s="18"/>
      <c r="E5" s="18"/>
      <c r="F5" s="19"/>
      <c r="G5" s="19"/>
      <c r="H5" s="19"/>
      <c r="I5" s="19"/>
      <c r="J5" s="19"/>
      <c r="K5" s="47"/>
      <c r="L5" s="47"/>
      <c r="M5" s="4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9" customFormat="1" x14ac:dyDescent="0.2">
      <c r="A6" s="8" t="s">
        <v>1</v>
      </c>
      <c r="B6" s="17">
        <v>3927.4319999999998</v>
      </c>
      <c r="C6" s="17">
        <v>9303.0380000000005</v>
      </c>
      <c r="D6" s="17">
        <v>10533.174999999999</v>
      </c>
      <c r="E6" s="17">
        <v>11510.384</v>
      </c>
      <c r="F6" s="17">
        <v>10276.245000000001</v>
      </c>
      <c r="G6" s="17">
        <v>10032.947</v>
      </c>
      <c r="H6" s="17">
        <v>9823.9510000000009</v>
      </c>
      <c r="I6" s="17">
        <v>9022.3689999999988</v>
      </c>
      <c r="J6" s="17">
        <v>9581.6679999999997</v>
      </c>
      <c r="K6" s="50">
        <f>(I6/E6-1)*100</f>
        <v>-21.615395281339023</v>
      </c>
      <c r="L6" s="50">
        <f>(I6/H6-1)*100</f>
        <v>-8.1594665934307091</v>
      </c>
      <c r="M6" s="53">
        <f>(J6/H6-1)*100</f>
        <v>-2.4662480503007567</v>
      </c>
    </row>
    <row r="7" spans="1:36" x14ac:dyDescent="0.2">
      <c r="A7" s="10" t="s">
        <v>2</v>
      </c>
      <c r="B7" s="16">
        <v>1222.577</v>
      </c>
      <c r="C7" s="16">
        <v>2910.4580000000001</v>
      </c>
      <c r="D7" s="16">
        <v>3127.7649999999999</v>
      </c>
      <c r="E7" s="16">
        <v>4003.8890000000001</v>
      </c>
      <c r="F7" s="16">
        <v>3941.125</v>
      </c>
      <c r="G7" s="16">
        <v>3874.125</v>
      </c>
      <c r="H7" s="16">
        <v>3924.489</v>
      </c>
      <c r="I7" s="16">
        <v>3794.9810000000002</v>
      </c>
      <c r="J7" s="16">
        <v>4269.3530000000001</v>
      </c>
      <c r="K7" s="49">
        <f t="shared" ref="K7:K46" si="0">(I7/E7-1)*100</f>
        <v>-5.2176271619917554</v>
      </c>
      <c r="L7" s="49">
        <f t="shared" ref="L7:L46" si="1">(I7/H7-1)*100</f>
        <v>-3.2999965090996564</v>
      </c>
      <c r="M7" s="54">
        <f t="shared" ref="M7:M46" si="2">(J7/H7-1)*100</f>
        <v>8.7874880016226342</v>
      </c>
    </row>
    <row r="8" spans="1:36" x14ac:dyDescent="0.2">
      <c r="A8" s="10" t="s">
        <v>3</v>
      </c>
      <c r="B8" s="16">
        <v>948.80899999999997</v>
      </c>
      <c r="C8" s="16">
        <v>2267.5770000000002</v>
      </c>
      <c r="D8" s="16">
        <v>2666.5630000000001</v>
      </c>
      <c r="E8" s="16">
        <v>2724.317</v>
      </c>
      <c r="F8" s="16">
        <v>2393.3679999999999</v>
      </c>
      <c r="G8" s="16">
        <v>2298.1289999999999</v>
      </c>
      <c r="H8" s="16">
        <v>2259.0970000000002</v>
      </c>
      <c r="I8" s="16">
        <v>2054.9290000000001</v>
      </c>
      <c r="J8" s="16">
        <v>2087.0010000000002</v>
      </c>
      <c r="K8" s="49">
        <f t="shared" si="0"/>
        <v>-24.570855741090337</v>
      </c>
      <c r="L8" s="49">
        <f t="shared" si="1"/>
        <v>-9.0375933392855661</v>
      </c>
      <c r="M8" s="54">
        <f t="shared" si="2"/>
        <v>-7.6179110503001857</v>
      </c>
    </row>
    <row r="9" spans="1:36" x14ac:dyDescent="0.2">
      <c r="A9" s="10" t="s">
        <v>4</v>
      </c>
      <c r="B9" s="16">
        <v>1756.046</v>
      </c>
      <c r="C9" s="16">
        <v>4125.0029999999997</v>
      </c>
      <c r="D9" s="16">
        <v>4738.8469999999998</v>
      </c>
      <c r="E9" s="16">
        <v>4782.1779999999999</v>
      </c>
      <c r="F9" s="16">
        <v>3941.752</v>
      </c>
      <c r="G9" s="16">
        <v>3860.6930000000002</v>
      </c>
      <c r="H9" s="16">
        <v>3640.3649999999998</v>
      </c>
      <c r="I9" s="16">
        <v>3172.4589999999998</v>
      </c>
      <c r="J9" s="16">
        <v>3225.3139999999999</v>
      </c>
      <c r="K9" s="49">
        <f t="shared" si="0"/>
        <v>-33.660792216433599</v>
      </c>
      <c r="L9" s="49">
        <f t="shared" si="1"/>
        <v>-12.853271581283742</v>
      </c>
      <c r="M9" s="54">
        <f t="shared" si="2"/>
        <v>-11.401356732085933</v>
      </c>
    </row>
    <row r="10" spans="1:36" x14ac:dyDescent="0.2">
      <c r="A10" s="8" t="s">
        <v>5</v>
      </c>
      <c r="B10" s="17">
        <v>900.53700000000003</v>
      </c>
      <c r="C10" s="17">
        <v>2770.0410000000002</v>
      </c>
      <c r="D10" s="17">
        <v>4604.3980000000001</v>
      </c>
      <c r="E10" s="17">
        <v>4060.8379999999997</v>
      </c>
      <c r="F10" s="17">
        <v>3221.2690000000002</v>
      </c>
      <c r="G10" s="17">
        <v>3117.451</v>
      </c>
      <c r="H10" s="17">
        <v>3181.8240000000001</v>
      </c>
      <c r="I10" s="17">
        <v>2352.788</v>
      </c>
      <c r="J10" s="17">
        <v>2608.3029999999999</v>
      </c>
      <c r="K10" s="50">
        <f t="shared" si="0"/>
        <v>-42.061515381800497</v>
      </c>
      <c r="L10" s="50">
        <f t="shared" si="1"/>
        <v>-26.055369498752924</v>
      </c>
      <c r="M10" s="53">
        <f t="shared" si="2"/>
        <v>-18.024912754445253</v>
      </c>
    </row>
    <row r="11" spans="1:36" x14ac:dyDescent="0.2">
      <c r="A11" s="10" t="s">
        <v>6</v>
      </c>
      <c r="B11" s="16">
        <v>1.758</v>
      </c>
      <c r="C11" s="16">
        <v>222.36500000000001</v>
      </c>
      <c r="D11" s="16">
        <v>825.71799999999996</v>
      </c>
      <c r="E11" s="16">
        <v>1275.93</v>
      </c>
      <c r="F11" s="16">
        <v>502.30799999999999</v>
      </c>
      <c r="G11" s="16">
        <v>419.85399999999998</v>
      </c>
      <c r="H11" s="16">
        <v>380.82600000000002</v>
      </c>
      <c r="I11" s="16">
        <v>277.28800000000001</v>
      </c>
      <c r="J11" s="16">
        <v>229.816</v>
      </c>
      <c r="K11" s="49">
        <f t="shared" si="0"/>
        <v>-78.267773310448064</v>
      </c>
      <c r="L11" s="49">
        <f t="shared" si="1"/>
        <v>-27.187744534249237</v>
      </c>
      <c r="M11" s="54">
        <f t="shared" si="2"/>
        <v>-39.653279975631918</v>
      </c>
    </row>
    <row r="12" spans="1:36" x14ac:dyDescent="0.2">
      <c r="A12" s="10" t="s">
        <v>47</v>
      </c>
      <c r="B12" s="16">
        <v>298.84500000000003</v>
      </c>
      <c r="C12" s="16">
        <v>404.70100000000002</v>
      </c>
      <c r="D12" s="16">
        <v>619.04300000000001</v>
      </c>
      <c r="E12" s="16">
        <v>912.30399999999997</v>
      </c>
      <c r="F12" s="16">
        <v>961.97299999999996</v>
      </c>
      <c r="G12" s="16">
        <v>931.10599999999999</v>
      </c>
      <c r="H12" s="16">
        <v>1008.066</v>
      </c>
      <c r="I12" s="16">
        <v>301.02100000000002</v>
      </c>
      <c r="J12" s="16">
        <v>452.06</v>
      </c>
      <c r="K12" s="49">
        <f t="shared" si="0"/>
        <v>-67.004309966853157</v>
      </c>
      <c r="L12" s="49">
        <f t="shared" si="1"/>
        <v>-70.138760755744173</v>
      </c>
      <c r="M12" s="54">
        <f t="shared" si="2"/>
        <v>-55.155714010788984</v>
      </c>
    </row>
    <row r="13" spans="1:36" x14ac:dyDescent="0.2">
      <c r="A13" s="10" t="s">
        <v>7</v>
      </c>
      <c r="B13" s="16">
        <v>439.76600000000002</v>
      </c>
      <c r="C13" s="16">
        <v>1608.4929999999999</v>
      </c>
      <c r="D13" s="16">
        <v>2209.9070000000002</v>
      </c>
      <c r="E13" s="16">
        <v>781.28300000000002</v>
      </c>
      <c r="F13" s="16">
        <v>486.65100000000001</v>
      </c>
      <c r="G13" s="16">
        <v>414.56099999999998</v>
      </c>
      <c r="H13" s="16">
        <v>373.13099999999997</v>
      </c>
      <c r="I13" s="16">
        <v>298.80500000000001</v>
      </c>
      <c r="J13" s="16">
        <v>322.113</v>
      </c>
      <c r="K13" s="49">
        <f t="shared" si="0"/>
        <v>-61.754575486731447</v>
      </c>
      <c r="L13" s="49">
        <f t="shared" si="1"/>
        <v>-19.919545682347483</v>
      </c>
      <c r="M13" s="54">
        <f t="shared" si="2"/>
        <v>-13.672945962677986</v>
      </c>
    </row>
    <row r="14" spans="1:36" x14ac:dyDescent="0.2">
      <c r="A14" s="10" t="s">
        <v>46</v>
      </c>
      <c r="B14" s="16">
        <v>0</v>
      </c>
      <c r="C14" s="16">
        <v>0</v>
      </c>
      <c r="D14" s="16">
        <v>0.73</v>
      </c>
      <c r="E14" s="16">
        <v>99.320999999999998</v>
      </c>
      <c r="F14" s="16">
        <v>257.33699999999999</v>
      </c>
      <c r="G14" s="16">
        <v>319.93</v>
      </c>
      <c r="H14" s="16">
        <v>385.80099999999999</v>
      </c>
      <c r="I14" s="16">
        <v>462.67399999999998</v>
      </c>
      <c r="J14" s="16">
        <v>562.31399999999996</v>
      </c>
      <c r="K14" s="49">
        <f t="shared" si="0"/>
        <v>365.83703345717424</v>
      </c>
      <c r="L14" s="49">
        <f t="shared" si="1"/>
        <v>19.925557476522869</v>
      </c>
      <c r="M14" s="54">
        <f t="shared" si="2"/>
        <v>45.752343824925276</v>
      </c>
    </row>
    <row r="15" spans="1:36" x14ac:dyDescent="0.2">
      <c r="A15" s="10" t="s">
        <v>8</v>
      </c>
      <c r="B15" s="16">
        <v>160.16800000000001</v>
      </c>
      <c r="C15" s="16">
        <v>534.48199999999997</v>
      </c>
      <c r="D15" s="16">
        <v>949</v>
      </c>
      <c r="E15" s="16">
        <v>992</v>
      </c>
      <c r="F15" s="16">
        <v>1013</v>
      </c>
      <c r="G15" s="16">
        <v>1032</v>
      </c>
      <c r="H15" s="16">
        <v>1034</v>
      </c>
      <c r="I15" s="16">
        <v>1013</v>
      </c>
      <c r="J15" s="16">
        <v>1042</v>
      </c>
      <c r="K15" s="49">
        <f t="shared" si="0"/>
        <v>2.1169354838709742</v>
      </c>
      <c r="L15" s="49">
        <f t="shared" si="1"/>
        <v>-2.0309477756286221</v>
      </c>
      <c r="M15" s="54">
        <f t="shared" si="2"/>
        <v>0.77369439071566237</v>
      </c>
    </row>
    <row r="16" spans="1:36" s="9" customFormat="1" x14ac:dyDescent="0.2">
      <c r="A16" s="8" t="s">
        <v>9</v>
      </c>
      <c r="B16" s="17">
        <v>520.21299999999997</v>
      </c>
      <c r="C16" s="17">
        <v>1033.325</v>
      </c>
      <c r="D16" s="17">
        <v>2315</v>
      </c>
      <c r="E16" s="17">
        <v>4346</v>
      </c>
      <c r="F16" s="17">
        <v>5053</v>
      </c>
      <c r="G16" s="17">
        <v>5298</v>
      </c>
      <c r="H16" s="17">
        <v>5574</v>
      </c>
      <c r="I16" s="17">
        <v>3529</v>
      </c>
      <c r="J16" s="17">
        <v>3954</v>
      </c>
      <c r="K16" s="50">
        <f t="shared" si="0"/>
        <v>-18.798895536125173</v>
      </c>
      <c r="L16" s="50">
        <f t="shared" si="1"/>
        <v>-36.688195191962677</v>
      </c>
      <c r="M16" s="53">
        <f t="shared" si="2"/>
        <v>-29.063509149623247</v>
      </c>
    </row>
    <row r="17" spans="1:40" x14ac:dyDescent="0.2">
      <c r="A17" s="10" t="s">
        <v>10</v>
      </c>
      <c r="B17" s="16">
        <v>456.70299999999997</v>
      </c>
      <c r="C17" s="16">
        <v>904.46500000000003</v>
      </c>
      <c r="D17" s="16">
        <v>2072</v>
      </c>
      <c r="E17" s="16">
        <v>3931</v>
      </c>
      <c r="F17" s="16">
        <v>4528</v>
      </c>
      <c r="G17" s="16">
        <v>4734</v>
      </c>
      <c r="H17" s="16">
        <v>4970</v>
      </c>
      <c r="I17" s="16">
        <v>3183</v>
      </c>
      <c r="J17" s="16">
        <v>3537</v>
      </c>
      <c r="K17" s="49">
        <f t="shared" si="0"/>
        <v>-19.028237089799038</v>
      </c>
      <c r="L17" s="49">
        <f t="shared" si="1"/>
        <v>-35.95573440643863</v>
      </c>
      <c r="M17" s="54">
        <f t="shared" si="2"/>
        <v>-28.832997987927566</v>
      </c>
    </row>
    <row r="18" spans="1:40" x14ac:dyDescent="0.2">
      <c r="A18" s="10" t="s">
        <v>11</v>
      </c>
      <c r="B18" s="16">
        <v>63.51</v>
      </c>
      <c r="C18" s="16">
        <v>128.86000000000001</v>
      </c>
      <c r="D18" s="16">
        <v>243</v>
      </c>
      <c r="E18" s="16">
        <v>415</v>
      </c>
      <c r="F18" s="16">
        <v>525</v>
      </c>
      <c r="G18" s="16">
        <v>564</v>
      </c>
      <c r="H18" s="16">
        <v>604</v>
      </c>
      <c r="I18" s="16">
        <v>346</v>
      </c>
      <c r="J18" s="16">
        <v>417</v>
      </c>
      <c r="K18" s="49">
        <f t="shared" si="0"/>
        <v>-16.626506024096386</v>
      </c>
      <c r="L18" s="49">
        <f t="shared" si="1"/>
        <v>-42.715231788079464</v>
      </c>
      <c r="M18" s="54">
        <f t="shared" si="2"/>
        <v>-30.960264900662249</v>
      </c>
    </row>
    <row r="19" spans="1:40" s="9" customFormat="1" x14ac:dyDescent="0.2">
      <c r="A19" s="8" t="s">
        <v>12</v>
      </c>
      <c r="B19" s="17">
        <v>5348.1819999999998</v>
      </c>
      <c r="C19" s="17">
        <v>13106.404000000002</v>
      </c>
      <c r="D19" s="17">
        <v>17452.573</v>
      </c>
      <c r="E19" s="17">
        <v>19917.222000000002</v>
      </c>
      <c r="F19" s="17">
        <v>18550.514000000003</v>
      </c>
      <c r="G19" s="17">
        <v>18448.398000000001</v>
      </c>
      <c r="H19" s="17">
        <v>18579.775000000001</v>
      </c>
      <c r="I19" s="17">
        <v>14904.156999999999</v>
      </c>
      <c r="J19" s="17">
        <v>16143.971</v>
      </c>
      <c r="K19" s="50">
        <f t="shared" si="0"/>
        <v>-25.169499039574905</v>
      </c>
      <c r="L19" s="50">
        <f t="shared" si="1"/>
        <v>-19.782898339726941</v>
      </c>
      <c r="M19" s="53">
        <f t="shared" si="2"/>
        <v>-13.109975766660265</v>
      </c>
    </row>
    <row r="20" spans="1:40" s="12" customFormat="1" x14ac:dyDescent="0.2">
      <c r="A20" s="11" t="s">
        <v>13</v>
      </c>
      <c r="B20" s="20">
        <v>2.2243967072030175</v>
      </c>
      <c r="C20" s="20">
        <v>2.3118989213912826</v>
      </c>
      <c r="D20" s="20">
        <v>2.2683553979151436</v>
      </c>
      <c r="E20" s="20">
        <v>1.8703660939336217</v>
      </c>
      <c r="F20" s="20">
        <v>1.5561402081227431</v>
      </c>
      <c r="G20" s="20">
        <v>1.5065586314523263</v>
      </c>
      <c r="H20" s="20">
        <v>1.4784292334673326</v>
      </c>
      <c r="I20" s="20">
        <v>1.2602744602625373</v>
      </c>
      <c r="J20" s="20">
        <v>1.27641311773003</v>
      </c>
      <c r="K20" s="50">
        <f t="shared" si="0"/>
        <v>-32.618835192204685</v>
      </c>
      <c r="L20" s="50">
        <f t="shared" si="1"/>
        <v>-14.755848184438358</v>
      </c>
      <c r="M20" s="53">
        <f t="shared" si="2"/>
        <v>-13.66423980020457</v>
      </c>
    </row>
    <row r="21" spans="1:40" s="12" customFormat="1" ht="10.5" x14ac:dyDescent="0.2">
      <c r="A21" s="1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40" s="7" customFormat="1" x14ac:dyDescent="0.2">
      <c r="A22" s="6" t="s">
        <v>14</v>
      </c>
      <c r="B22" s="22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12.75" x14ac:dyDescent="0.2">
      <c r="A23" s="8" t="s">
        <v>15</v>
      </c>
      <c r="B23" s="17">
        <v>3002.8380000000002</v>
      </c>
      <c r="C23" s="17">
        <v>6931.338999999999</v>
      </c>
      <c r="D23" s="17">
        <v>14109.332</v>
      </c>
      <c r="E23" s="17">
        <v>17359.689999999999</v>
      </c>
      <c r="F23" s="17">
        <v>15204.706000000002</v>
      </c>
      <c r="G23" s="17">
        <v>14968.9</v>
      </c>
      <c r="H23" s="17">
        <v>14653.024999999998</v>
      </c>
      <c r="I23" s="17">
        <v>15746.950999999999</v>
      </c>
      <c r="J23" s="17">
        <v>16107.426000000003</v>
      </c>
      <c r="K23" s="50">
        <f t="shared" si="0"/>
        <v>-9.2901370934619258</v>
      </c>
      <c r="L23" s="50">
        <f t="shared" si="1"/>
        <v>7.4655301550362596</v>
      </c>
      <c r="M23" s="53">
        <f t="shared" si="2"/>
        <v>9.9256023926800552</v>
      </c>
      <c r="N23" s="56"/>
    </row>
    <row r="24" spans="1:40" x14ac:dyDescent="0.2">
      <c r="A24" s="1" t="s">
        <v>16</v>
      </c>
      <c r="B24" s="16">
        <v>128.38900000000001</v>
      </c>
      <c r="C24" s="16">
        <v>851.68399999999997</v>
      </c>
      <c r="D24" s="16">
        <v>5488</v>
      </c>
      <c r="E24" s="16">
        <v>6304</v>
      </c>
      <c r="F24" s="16">
        <v>5278</v>
      </c>
      <c r="G24" s="16">
        <v>4976</v>
      </c>
      <c r="H24" s="16">
        <v>4997</v>
      </c>
      <c r="I24" s="16">
        <v>5919</v>
      </c>
      <c r="J24" s="16">
        <v>5714</v>
      </c>
      <c r="K24" s="49">
        <f t="shared" si="0"/>
        <v>-6.1072335025380671</v>
      </c>
      <c r="L24" s="49">
        <f t="shared" si="1"/>
        <v>18.451070642385424</v>
      </c>
      <c r="M24" s="54">
        <f t="shared" si="2"/>
        <v>14.348609165499294</v>
      </c>
    </row>
    <row r="25" spans="1:40" x14ac:dyDescent="0.2">
      <c r="A25" s="1" t="s">
        <v>35</v>
      </c>
      <c r="B25" s="16">
        <v>5.976</v>
      </c>
      <c r="C25" s="16">
        <v>89.671000000000006</v>
      </c>
      <c r="D25" s="16">
        <v>1999.5809999999999</v>
      </c>
      <c r="E25" s="16">
        <v>1634.367</v>
      </c>
      <c r="F25" s="16">
        <v>4303.0249999999996</v>
      </c>
      <c r="G25" s="16">
        <v>4379.0150000000003</v>
      </c>
      <c r="H25" s="16">
        <v>4442.21</v>
      </c>
      <c r="I25" s="16">
        <v>4396.3</v>
      </c>
      <c r="J25" s="16">
        <v>4744.915</v>
      </c>
      <c r="K25" s="49">
        <f t="shared" si="0"/>
        <v>168.99099161938537</v>
      </c>
      <c r="L25" s="49">
        <f t="shared" si="1"/>
        <v>-1.0334945894048153</v>
      </c>
      <c r="M25" s="54">
        <f t="shared" si="2"/>
        <v>6.81428838348479</v>
      </c>
    </row>
    <row r="26" spans="1:40" x14ac:dyDescent="0.2">
      <c r="A26" s="1" t="s">
        <v>17</v>
      </c>
      <c r="B26" s="16">
        <v>1106.5360000000001</v>
      </c>
      <c r="C26" s="16">
        <v>1629.6189999999999</v>
      </c>
      <c r="D26" s="16">
        <v>1839.07</v>
      </c>
      <c r="E26" s="16">
        <v>4241.0110000000004</v>
      </c>
      <c r="F26" s="16">
        <v>1907.982</v>
      </c>
      <c r="G26" s="16">
        <v>2008.288</v>
      </c>
      <c r="H26" s="16">
        <v>1874.877</v>
      </c>
      <c r="I26" s="16">
        <v>2158.4160000000002</v>
      </c>
      <c r="J26" s="16">
        <v>2195.808</v>
      </c>
      <c r="K26" s="49">
        <f t="shared" si="0"/>
        <v>-49.106097579091404</v>
      </c>
      <c r="L26" s="49">
        <f t="shared" si="1"/>
        <v>15.123072073528032</v>
      </c>
      <c r="M26" s="54">
        <f t="shared" si="2"/>
        <v>17.117442904254521</v>
      </c>
    </row>
    <row r="27" spans="1:40" x14ac:dyDescent="0.2">
      <c r="A27" s="1" t="s">
        <v>18</v>
      </c>
      <c r="B27" s="16">
        <v>982.39200000000005</v>
      </c>
      <c r="C27" s="16">
        <v>1686.0250000000001</v>
      </c>
      <c r="D27" s="16">
        <v>1941.2719999999999</v>
      </c>
      <c r="E27" s="16">
        <v>1232.454</v>
      </c>
      <c r="F27" s="16">
        <v>1447.223</v>
      </c>
      <c r="G27" s="16">
        <v>1496.673</v>
      </c>
      <c r="H27" s="16">
        <v>1533.239</v>
      </c>
      <c r="I27" s="16">
        <v>1613.624</v>
      </c>
      <c r="J27" s="16">
        <v>1652.3309999999999</v>
      </c>
      <c r="K27" s="49">
        <f t="shared" si="0"/>
        <v>30.927726308649262</v>
      </c>
      <c r="L27" s="49">
        <f t="shared" si="1"/>
        <v>5.2428225475610768</v>
      </c>
      <c r="M27" s="54">
        <f t="shared" si="2"/>
        <v>7.7673474259394526</v>
      </c>
    </row>
    <row r="28" spans="1:40" x14ac:dyDescent="0.2">
      <c r="A28" s="1" t="s">
        <v>19</v>
      </c>
      <c r="B28" s="16">
        <v>114.471</v>
      </c>
      <c r="C28" s="16">
        <v>936.20799999999997</v>
      </c>
      <c r="D28" s="16">
        <v>822.51300000000003</v>
      </c>
      <c r="E28" s="16">
        <v>943.14099999999996</v>
      </c>
      <c r="F28" s="16">
        <v>257.85199999999998</v>
      </c>
      <c r="G28" s="16">
        <v>226.071</v>
      </c>
      <c r="H28" s="16">
        <v>195.249</v>
      </c>
      <c r="I28" s="16">
        <v>183.84200000000001</v>
      </c>
      <c r="J28" s="16">
        <v>177.43199999999999</v>
      </c>
      <c r="K28" s="49">
        <f t="shared" si="0"/>
        <v>-80.5074744921491</v>
      </c>
      <c r="L28" s="49">
        <f t="shared" si="1"/>
        <v>-5.8422834431930415</v>
      </c>
      <c r="M28" s="54">
        <f t="shared" si="2"/>
        <v>-9.1252708080451157</v>
      </c>
    </row>
    <row r="29" spans="1:40" x14ac:dyDescent="0.2">
      <c r="A29" s="1" t="s">
        <v>20</v>
      </c>
      <c r="B29" s="16">
        <v>0</v>
      </c>
      <c r="C29" s="16">
        <v>166.88300000000001</v>
      </c>
      <c r="D29" s="16">
        <v>384.94799999999998</v>
      </c>
      <c r="E29" s="16">
        <v>997</v>
      </c>
      <c r="F29" s="16">
        <v>922.851</v>
      </c>
      <c r="G29" s="16">
        <v>912.07</v>
      </c>
      <c r="H29" s="16">
        <v>702.93</v>
      </c>
      <c r="I29" s="16">
        <v>767.86199999999997</v>
      </c>
      <c r="J29" s="16">
        <v>870.91899999999998</v>
      </c>
      <c r="K29" s="49">
        <f t="shared" si="0"/>
        <v>-22.982748244734207</v>
      </c>
      <c r="L29" s="49">
        <f t="shared" si="1"/>
        <v>9.2373351542827997</v>
      </c>
      <c r="M29" s="54">
        <f t="shared" si="2"/>
        <v>23.898396710910053</v>
      </c>
    </row>
    <row r="30" spans="1:40" x14ac:dyDescent="0.2">
      <c r="A30" s="1" t="s">
        <v>21</v>
      </c>
      <c r="B30" s="16">
        <v>17.349</v>
      </c>
      <c r="C30" s="16">
        <v>637.03399999999999</v>
      </c>
      <c r="D30" s="16">
        <v>364.39400000000001</v>
      </c>
      <c r="E30" s="16">
        <v>215.71100000000001</v>
      </c>
      <c r="F30" s="16">
        <v>113.104</v>
      </c>
      <c r="G30" s="16">
        <v>88.766000000000005</v>
      </c>
      <c r="H30" s="16">
        <v>74.826999999999998</v>
      </c>
      <c r="I30" s="16">
        <v>57.69</v>
      </c>
      <c r="J30" s="16">
        <v>54.661999999999999</v>
      </c>
      <c r="K30" s="49">
        <f t="shared" si="0"/>
        <v>-73.255884030021662</v>
      </c>
      <c r="L30" s="49">
        <f t="shared" si="1"/>
        <v>-22.902160984671305</v>
      </c>
      <c r="M30" s="54">
        <f t="shared" si="2"/>
        <v>-26.948828631376376</v>
      </c>
    </row>
    <row r="31" spans="1:40" x14ac:dyDescent="0.2">
      <c r="A31" s="1" t="s">
        <v>22</v>
      </c>
      <c r="B31" s="16">
        <v>35.341000000000001</v>
      </c>
      <c r="C31" s="16">
        <v>53.313000000000002</v>
      </c>
      <c r="D31" s="16">
        <v>34.43</v>
      </c>
      <c r="E31" s="16">
        <v>287.12200000000001</v>
      </c>
      <c r="F31" s="16">
        <v>98.715999999999994</v>
      </c>
      <c r="G31" s="16">
        <v>80.247</v>
      </c>
      <c r="H31" s="16">
        <v>75.194999999999993</v>
      </c>
      <c r="I31" s="16">
        <v>65.471999999999994</v>
      </c>
      <c r="J31" s="16">
        <v>60.44</v>
      </c>
      <c r="K31" s="49">
        <f t="shared" si="0"/>
        <v>-77.197149643705458</v>
      </c>
      <c r="L31" s="49">
        <f t="shared" si="1"/>
        <v>-12.930381009375624</v>
      </c>
      <c r="M31" s="54">
        <f t="shared" si="2"/>
        <v>-19.622315313518179</v>
      </c>
    </row>
    <row r="32" spans="1:40" x14ac:dyDescent="0.2">
      <c r="A32" s="1" t="s">
        <v>23</v>
      </c>
      <c r="B32" s="16">
        <v>108.46899999999999</v>
      </c>
      <c r="C32" s="16">
        <v>186.42500000000001</v>
      </c>
      <c r="D32" s="16">
        <v>210.13</v>
      </c>
      <c r="E32" s="16">
        <v>197.33600000000001</v>
      </c>
      <c r="F32" s="16">
        <v>242.78899999999999</v>
      </c>
      <c r="G32" s="16">
        <v>250.20699999999999</v>
      </c>
      <c r="H32" s="16">
        <v>258.36399999999998</v>
      </c>
      <c r="I32" s="16">
        <v>193.631</v>
      </c>
      <c r="J32" s="16">
        <v>231.797</v>
      </c>
      <c r="K32" s="49">
        <f t="shared" si="0"/>
        <v>-1.8775084120484897</v>
      </c>
      <c r="L32" s="49">
        <f t="shared" si="1"/>
        <v>-25.054961217507078</v>
      </c>
      <c r="M32" s="54">
        <f t="shared" si="2"/>
        <v>-10.282779334582216</v>
      </c>
    </row>
    <row r="33" spans="1:13" x14ac:dyDescent="0.2">
      <c r="A33" s="1" t="s">
        <v>24</v>
      </c>
      <c r="B33" s="16">
        <v>503.91500000000002</v>
      </c>
      <c r="C33" s="16">
        <v>694.47699999999998</v>
      </c>
      <c r="D33" s="16">
        <v>1024.9939999999999</v>
      </c>
      <c r="E33" s="16">
        <v>1307.548</v>
      </c>
      <c r="F33" s="16">
        <v>633.16399999999999</v>
      </c>
      <c r="G33" s="16">
        <v>551.56299999999999</v>
      </c>
      <c r="H33" s="16">
        <v>499.13400000000001</v>
      </c>
      <c r="I33" s="16">
        <v>391.11399999999998</v>
      </c>
      <c r="J33" s="16">
        <v>405.12200000000001</v>
      </c>
      <c r="K33" s="49">
        <f t="shared" si="0"/>
        <v>-70.087981473720291</v>
      </c>
      <c r="L33" s="49">
        <f t="shared" si="1"/>
        <v>-21.641483048640254</v>
      </c>
      <c r="M33" s="54">
        <f t="shared" si="2"/>
        <v>-18.835022258551813</v>
      </c>
    </row>
    <row r="34" spans="1:13" x14ac:dyDescent="0.2">
      <c r="A34" s="8" t="s">
        <v>25</v>
      </c>
      <c r="B34" s="17">
        <v>535.44499999999994</v>
      </c>
      <c r="C34" s="17">
        <v>2480.3590000000004</v>
      </c>
      <c r="D34" s="17">
        <v>4231.6129999999994</v>
      </c>
      <c r="E34" s="17">
        <v>5404.2300000000005</v>
      </c>
      <c r="F34" s="17">
        <v>4852.8760000000002</v>
      </c>
      <c r="G34" s="17">
        <v>5193.902</v>
      </c>
      <c r="H34" s="17">
        <v>5045.6419999999998</v>
      </c>
      <c r="I34" s="17">
        <v>4972.7019999999993</v>
      </c>
      <c r="J34" s="17">
        <v>5083.5060000000003</v>
      </c>
      <c r="K34" s="50">
        <f t="shared" si="0"/>
        <v>-7.9850043391935799</v>
      </c>
      <c r="L34" s="50">
        <f t="shared" si="1"/>
        <v>-1.4456039489127548</v>
      </c>
      <c r="M34" s="53">
        <f t="shared" si="2"/>
        <v>0.75042977682524548</v>
      </c>
    </row>
    <row r="35" spans="1:13" x14ac:dyDescent="0.2">
      <c r="A35" s="1" t="s">
        <v>26</v>
      </c>
      <c r="B35" s="16">
        <v>151.49600000000001</v>
      </c>
      <c r="C35" s="16">
        <v>955.16200000000003</v>
      </c>
      <c r="D35" s="16">
        <v>692.07600000000002</v>
      </c>
      <c r="E35" s="16">
        <v>834.45399999999995</v>
      </c>
      <c r="F35" s="16">
        <v>250.11099999999999</v>
      </c>
      <c r="G35" s="16">
        <v>233.54</v>
      </c>
      <c r="H35" s="16">
        <v>157.25399999999999</v>
      </c>
      <c r="I35" s="16">
        <v>119.172</v>
      </c>
      <c r="J35" s="16">
        <v>90.400999999999996</v>
      </c>
      <c r="K35" s="49">
        <f t="shared" si="0"/>
        <v>-85.718565672883102</v>
      </c>
      <c r="L35" s="49">
        <f t="shared" si="1"/>
        <v>-24.216872066847262</v>
      </c>
      <c r="M35" s="54">
        <f t="shared" si="2"/>
        <v>-42.512750073130093</v>
      </c>
    </row>
    <row r="36" spans="1:13" x14ac:dyDescent="0.2">
      <c r="A36" s="1" t="s">
        <v>27</v>
      </c>
      <c r="B36" s="16">
        <v>62.953000000000003</v>
      </c>
      <c r="C36" s="16">
        <v>505.42899999999997</v>
      </c>
      <c r="D36" s="16">
        <v>1898.963</v>
      </c>
      <c r="E36" s="16">
        <v>2330.009</v>
      </c>
      <c r="F36" s="16">
        <v>1843.45</v>
      </c>
      <c r="G36" s="16">
        <v>1968.69</v>
      </c>
      <c r="H36" s="16">
        <v>1933.8409999999999</v>
      </c>
      <c r="I36" s="16">
        <v>2045.3969999999999</v>
      </c>
      <c r="J36" s="16">
        <v>1930.4190000000001</v>
      </c>
      <c r="K36" s="49">
        <f t="shared" si="0"/>
        <v>-12.215060113501707</v>
      </c>
      <c r="L36" s="49">
        <f t="shared" si="1"/>
        <v>5.7686231701572277</v>
      </c>
      <c r="M36" s="54">
        <f t="shared" si="2"/>
        <v>-0.176953534442581</v>
      </c>
    </row>
    <row r="37" spans="1:13" x14ac:dyDescent="0.2">
      <c r="A37" s="1" t="s">
        <v>28</v>
      </c>
      <c r="B37" s="16">
        <v>223.70099999999999</v>
      </c>
      <c r="C37" s="16">
        <v>725.26400000000001</v>
      </c>
      <c r="D37" s="16">
        <v>738.66499999999996</v>
      </c>
      <c r="E37" s="16">
        <v>951.82299999999998</v>
      </c>
      <c r="F37" s="16">
        <v>1063.768</v>
      </c>
      <c r="G37" s="16">
        <v>1157.7950000000001</v>
      </c>
      <c r="H37" s="16">
        <v>981.173</v>
      </c>
      <c r="I37" s="16">
        <v>834.75099999999998</v>
      </c>
      <c r="J37" s="16">
        <v>922.91099999999994</v>
      </c>
      <c r="K37" s="49">
        <f t="shared" si="0"/>
        <v>-12.299765817804364</v>
      </c>
      <c r="L37" s="49">
        <f t="shared" si="1"/>
        <v>-14.923158301339324</v>
      </c>
      <c r="M37" s="54">
        <f t="shared" si="2"/>
        <v>-5.937994624801135</v>
      </c>
    </row>
    <row r="38" spans="1:13" x14ac:dyDescent="0.2">
      <c r="A38" s="1" t="s">
        <v>29</v>
      </c>
      <c r="B38" s="16">
        <v>85.305000000000007</v>
      </c>
      <c r="C38" s="16">
        <v>201.79499999999999</v>
      </c>
      <c r="D38" s="16">
        <v>298.90899999999999</v>
      </c>
      <c r="E38" s="16">
        <v>305.94400000000002</v>
      </c>
      <c r="F38" s="16">
        <v>354.54700000000003</v>
      </c>
      <c r="G38" s="16">
        <v>364.87700000000001</v>
      </c>
      <c r="H38" s="16">
        <v>370.37400000000002</v>
      </c>
      <c r="I38" s="16">
        <v>342.38200000000001</v>
      </c>
      <c r="J38" s="16">
        <v>350.77499999999998</v>
      </c>
      <c r="K38" s="49">
        <f t="shared" si="0"/>
        <v>11.910022749261294</v>
      </c>
      <c r="L38" s="49">
        <f t="shared" si="1"/>
        <v>-7.5577659338938563</v>
      </c>
      <c r="M38" s="54">
        <f t="shared" si="2"/>
        <v>-5.2916781415542236</v>
      </c>
    </row>
    <row r="39" spans="1:13" x14ac:dyDescent="0.2">
      <c r="A39" s="1" t="s">
        <v>30</v>
      </c>
      <c r="B39" s="16">
        <v>11.99</v>
      </c>
      <c r="C39" s="16">
        <v>28.36</v>
      </c>
      <c r="D39" s="16">
        <v>37</v>
      </c>
      <c r="E39" s="16">
        <v>58</v>
      </c>
      <c r="F39" s="16">
        <v>79</v>
      </c>
      <c r="G39" s="16">
        <v>84</v>
      </c>
      <c r="H39" s="16">
        <v>93</v>
      </c>
      <c r="I39" s="16">
        <v>99</v>
      </c>
      <c r="J39" s="16">
        <v>108</v>
      </c>
      <c r="K39" s="49">
        <f t="shared" si="0"/>
        <v>70.689655172413794</v>
      </c>
      <c r="L39" s="49">
        <f t="shared" si="1"/>
        <v>6.4516129032258007</v>
      </c>
      <c r="M39" s="54">
        <f t="shared" si="2"/>
        <v>16.129032258064523</v>
      </c>
    </row>
    <row r="40" spans="1:13" x14ac:dyDescent="0.2">
      <c r="A40" s="1" t="s">
        <v>31</v>
      </c>
      <c r="B40" s="16">
        <v>0</v>
      </c>
      <c r="C40" s="16">
        <v>64.349000000000004</v>
      </c>
      <c r="D40" s="16">
        <v>566</v>
      </c>
      <c r="E40" s="16">
        <v>924</v>
      </c>
      <c r="F40" s="16">
        <v>1262</v>
      </c>
      <c r="G40" s="16">
        <v>1385</v>
      </c>
      <c r="H40" s="16">
        <v>1510</v>
      </c>
      <c r="I40" s="16">
        <v>1532</v>
      </c>
      <c r="J40" s="16">
        <v>1681</v>
      </c>
      <c r="K40" s="49">
        <f t="shared" si="0"/>
        <v>65.800865800865793</v>
      </c>
      <c r="L40" s="49">
        <f t="shared" si="1"/>
        <v>1.4569536423840956</v>
      </c>
      <c r="M40" s="54">
        <f t="shared" si="2"/>
        <v>11.324503311258272</v>
      </c>
    </row>
    <row r="41" spans="1:13" s="9" customFormat="1" x14ac:dyDescent="0.2">
      <c r="A41" s="8" t="s">
        <v>32</v>
      </c>
      <c r="B41" s="17">
        <v>0</v>
      </c>
      <c r="C41" s="17">
        <v>11.69</v>
      </c>
      <c r="D41" s="17">
        <v>981.77</v>
      </c>
      <c r="E41" s="17">
        <v>2243.0479999999998</v>
      </c>
      <c r="F41" s="17">
        <v>2421.9479999999999</v>
      </c>
      <c r="G41" s="17">
        <v>2565.7089999999998</v>
      </c>
      <c r="H41" s="17">
        <v>2708.7689999999998</v>
      </c>
      <c r="I41" s="17">
        <v>2964.94</v>
      </c>
      <c r="J41" s="17">
        <v>3042.9360000000001</v>
      </c>
      <c r="K41" s="50">
        <f t="shared" si="0"/>
        <v>32.18352884111264</v>
      </c>
      <c r="L41" s="50">
        <f t="shared" si="1"/>
        <v>9.4571002547651837</v>
      </c>
      <c r="M41" s="53">
        <f t="shared" si="2"/>
        <v>12.336489379493054</v>
      </c>
    </row>
    <row r="42" spans="1:13" x14ac:dyDescent="0.2">
      <c r="A42" s="1" t="s">
        <v>33</v>
      </c>
      <c r="B42" s="16">
        <v>0</v>
      </c>
      <c r="C42" s="16">
        <v>11.69</v>
      </c>
      <c r="D42" s="16">
        <v>981.77</v>
      </c>
      <c r="E42" s="16">
        <v>2243.0479999999998</v>
      </c>
      <c r="F42" s="16">
        <v>2421.9479999999999</v>
      </c>
      <c r="G42" s="16">
        <v>2565.7089999999998</v>
      </c>
      <c r="H42" s="16">
        <v>2708.7689999999998</v>
      </c>
      <c r="I42" s="16">
        <v>2964.94</v>
      </c>
      <c r="J42" s="16">
        <v>3042.9360000000001</v>
      </c>
      <c r="K42" s="49">
        <f t="shared" si="0"/>
        <v>32.18352884111264</v>
      </c>
      <c r="L42" s="49">
        <f t="shared" si="1"/>
        <v>9.4571002547651837</v>
      </c>
      <c r="M42" s="54">
        <f t="shared" si="2"/>
        <v>12.336489379493054</v>
      </c>
    </row>
    <row r="43" spans="1:13" s="9" customFormat="1" x14ac:dyDescent="0.2">
      <c r="A43" s="8" t="s">
        <v>12</v>
      </c>
      <c r="B43" s="17">
        <v>3538.2830000000004</v>
      </c>
      <c r="C43" s="17">
        <v>9423.3880000000008</v>
      </c>
      <c r="D43" s="17">
        <v>19322.715</v>
      </c>
      <c r="E43" s="17">
        <v>25006.967999999997</v>
      </c>
      <c r="F43" s="17">
        <v>22479.530000000002</v>
      </c>
      <c r="G43" s="17">
        <v>22728.510999999999</v>
      </c>
      <c r="H43" s="17">
        <v>22407.435999999998</v>
      </c>
      <c r="I43" s="17">
        <v>23684.592999999997</v>
      </c>
      <c r="J43" s="17">
        <v>24233.868000000006</v>
      </c>
      <c r="K43" s="50">
        <f t="shared" si="0"/>
        <v>-5.288026121359457</v>
      </c>
      <c r="L43" s="50">
        <f t="shared" si="1"/>
        <v>5.6997016526121103</v>
      </c>
      <c r="M43" s="53">
        <f t="shared" si="2"/>
        <v>8.1510084420190143</v>
      </c>
    </row>
    <row r="44" spans="1:13" s="12" customFormat="1" x14ac:dyDescent="0.2">
      <c r="A44" s="11" t="s">
        <v>13</v>
      </c>
      <c r="B44" s="20">
        <v>1.4716299958289409</v>
      </c>
      <c r="C44" s="20">
        <v>1.6622347787426324</v>
      </c>
      <c r="D44" s="20">
        <v>2.5114225204860001</v>
      </c>
      <c r="E44" s="20">
        <v>2.3483287508309671</v>
      </c>
      <c r="F44" s="20">
        <v>1.8857321415838639</v>
      </c>
      <c r="G44" s="20">
        <v>1.8560871478981067</v>
      </c>
      <c r="H44" s="20">
        <v>1.7830037462481816</v>
      </c>
      <c r="I44" s="20">
        <v>2.0027357239737125</v>
      </c>
      <c r="J44" s="20">
        <v>1.9160358383038483</v>
      </c>
      <c r="K44" s="50">
        <f t="shared" si="0"/>
        <v>-14.716552217612843</v>
      </c>
      <c r="L44" s="50">
        <f t="shared" si="1"/>
        <v>12.323696918073978</v>
      </c>
      <c r="M44" s="53">
        <f t="shared" si="2"/>
        <v>7.461122408497145</v>
      </c>
    </row>
    <row r="45" spans="1:13" ht="12.75" x14ac:dyDescent="0.2">
      <c r="F45" s="34">
        <f>F43+F19</f>
        <v>41030.044000000009</v>
      </c>
      <c r="G45" s="34">
        <f t="shared" ref="G45:J45" si="3">G43+G19</f>
        <v>41176.909</v>
      </c>
      <c r="H45" s="34">
        <f t="shared" si="3"/>
        <v>40987.210999999996</v>
      </c>
      <c r="I45" s="34">
        <f t="shared" si="3"/>
        <v>38588.75</v>
      </c>
      <c r="J45" s="34">
        <f t="shared" si="3"/>
        <v>40377.839000000007</v>
      </c>
      <c r="K45" s="34"/>
      <c r="L45" s="34"/>
      <c r="M45" s="34"/>
    </row>
    <row r="46" spans="1:13" s="8" customFormat="1" x14ac:dyDescent="0.2">
      <c r="A46" s="8" t="s">
        <v>34</v>
      </c>
      <c r="B46" s="17">
        <v>240432.92199999999</v>
      </c>
      <c r="C46" s="17">
        <v>566910.77099999995</v>
      </c>
      <c r="D46" s="17">
        <v>769393.23600000003</v>
      </c>
      <c r="E46" s="17">
        <v>1064883.611</v>
      </c>
      <c r="F46" s="17">
        <v>1192085</v>
      </c>
      <c r="G46" s="17">
        <v>1224539</v>
      </c>
      <c r="H46" s="17">
        <v>1256724</v>
      </c>
      <c r="I46" s="17">
        <v>1182612</v>
      </c>
      <c r="J46" s="17">
        <v>1264792</v>
      </c>
      <c r="K46" s="50">
        <f t="shared" si="0"/>
        <v>11.05551703340093</v>
      </c>
      <c r="L46" s="50">
        <f t="shared" si="1"/>
        <v>-5.8972375796117475</v>
      </c>
      <c r="M46" s="53">
        <f t="shared" si="2"/>
        <v>0.64198662554386665</v>
      </c>
    </row>
    <row r="48" spans="1:13" x14ac:dyDescent="0.2">
      <c r="A48" s="13" t="s">
        <v>59</v>
      </c>
    </row>
    <row r="49" spans="1:11" x14ac:dyDescent="0.2">
      <c r="C49" s="20"/>
      <c r="K49" s="31"/>
    </row>
    <row r="50" spans="1:11" x14ac:dyDescent="0.2">
      <c r="A50" s="29" t="s">
        <v>58</v>
      </c>
    </row>
  </sheetData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topLeftCell="A27" zoomScale="115" zoomScaleNormal="115" workbookViewId="0">
      <pane xSplit="1" topLeftCell="B1" activePane="topRight" state="frozen"/>
      <selection pane="topRight"/>
    </sheetView>
  </sheetViews>
  <sheetFormatPr baseColWidth="10" defaultRowHeight="11.25" x14ac:dyDescent="0.2"/>
  <cols>
    <col min="1" max="1" width="96.42578125" style="29" bestFit="1" customWidth="1"/>
    <col min="2" max="4" width="6.5703125" style="29" bestFit="1" customWidth="1"/>
    <col min="5" max="9" width="7.85546875" style="29" bestFit="1" customWidth="1"/>
    <col min="10" max="10" width="7.85546875" style="29" customWidth="1"/>
    <col min="11" max="13" width="8.28515625" style="29" bestFit="1" customWidth="1"/>
    <col min="14" max="16384" width="11.42578125" style="29"/>
  </cols>
  <sheetData>
    <row r="1" spans="1:13" x14ac:dyDescent="0.2">
      <c r="A1" s="8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2.75" x14ac:dyDescent="0.2">
      <c r="A2" s="13" t="s">
        <v>53</v>
      </c>
      <c r="B2" s="16"/>
      <c r="C2" s="16"/>
      <c r="D2" s="16"/>
      <c r="E2" s="30"/>
      <c r="F2" s="16"/>
      <c r="G2" s="16"/>
      <c r="H2" s="16"/>
      <c r="I2" s="30"/>
      <c r="J2" s="31"/>
      <c r="K2" s="16"/>
      <c r="L2" s="16"/>
    </row>
    <row r="3" spans="1:13" x14ac:dyDescent="0.2">
      <c r="A3" s="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x14ac:dyDescent="0.2">
      <c r="A4" s="3"/>
      <c r="B4" s="4">
        <v>1980</v>
      </c>
      <c r="C4" s="5">
        <v>1990</v>
      </c>
      <c r="D4" s="4">
        <v>2000</v>
      </c>
      <c r="E4" s="4">
        <v>2010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45" t="s">
        <v>52</v>
      </c>
      <c r="L4" s="45" t="s">
        <v>42</v>
      </c>
      <c r="M4" s="45" t="s">
        <v>50</v>
      </c>
    </row>
    <row r="5" spans="1:13" x14ac:dyDescent="0.2">
      <c r="A5" s="6" t="s">
        <v>0</v>
      </c>
      <c r="B5" s="18"/>
      <c r="C5" s="19"/>
      <c r="D5" s="18"/>
      <c r="E5" s="18"/>
      <c r="F5" s="19"/>
      <c r="G5" s="19"/>
      <c r="H5" s="19"/>
      <c r="I5" s="19"/>
      <c r="J5" s="19"/>
      <c r="K5" s="19"/>
      <c r="L5" s="19"/>
      <c r="M5" s="19"/>
    </row>
    <row r="6" spans="1:13" x14ac:dyDescent="0.2">
      <c r="A6" s="8" t="s">
        <v>1</v>
      </c>
      <c r="B6" s="17">
        <v>13411.127</v>
      </c>
      <c r="C6" s="17">
        <f t="shared" ref="C6" si="0">C7+C8+C9</f>
        <v>15058.381000000001</v>
      </c>
      <c r="D6" s="17">
        <v>14190.025000000001</v>
      </c>
      <c r="E6" s="17">
        <v>12407.439</v>
      </c>
      <c r="F6" s="17">
        <v>9573.7799999999988</v>
      </c>
      <c r="G6" s="17">
        <v>9090.9449999999997</v>
      </c>
      <c r="H6" s="17">
        <v>8674.9239999999991</v>
      </c>
      <c r="I6" s="17">
        <v>7859.0930000000008</v>
      </c>
      <c r="J6" s="17">
        <v>8221.1709999999985</v>
      </c>
      <c r="K6" s="50">
        <f>(I6/E6-1)*100</f>
        <v>-36.658217703105365</v>
      </c>
      <c r="L6" s="50">
        <f>(I6/H6-1)*100</f>
        <v>-9.4044743216193929</v>
      </c>
      <c r="M6" s="51">
        <f>(J6/H6-1)*100</f>
        <v>-5.2306279570864316</v>
      </c>
    </row>
    <row r="7" spans="1:13" x14ac:dyDescent="0.2">
      <c r="A7" s="10" t="s">
        <v>2</v>
      </c>
      <c r="B7" s="16">
        <v>3817.0239999999999</v>
      </c>
      <c r="C7" s="16">
        <v>4317.2349999999997</v>
      </c>
      <c r="D7" s="16">
        <v>3697.8319999999999</v>
      </c>
      <c r="E7" s="16">
        <v>4241.5140000000001</v>
      </c>
      <c r="F7" s="16">
        <v>3906.6790000000001</v>
      </c>
      <c r="G7" s="16">
        <v>3821.1480000000001</v>
      </c>
      <c r="H7" s="16">
        <v>3826.7939999999999</v>
      </c>
      <c r="I7" s="16">
        <v>3674.6559999999999</v>
      </c>
      <c r="J7" s="16">
        <v>4099.1589999999997</v>
      </c>
      <c r="K7" s="49">
        <f t="shared" ref="K7:K46" si="1">(I7/E7-1)*100</f>
        <v>-13.364520310436323</v>
      </c>
      <c r="L7" s="49">
        <f t="shared" ref="L7:L46" si="2">(I7/H7-1)*100</f>
        <v>-3.9755994182075094</v>
      </c>
      <c r="M7" s="52">
        <f t="shared" ref="M7:M46" si="3">(J7/H7-1)*100</f>
        <v>7.1173154342773604</v>
      </c>
    </row>
    <row r="8" spans="1:13" x14ac:dyDescent="0.2">
      <c r="A8" s="10" t="s">
        <v>3</v>
      </c>
      <c r="B8" s="16">
        <v>3756.1260000000002</v>
      </c>
      <c r="C8" s="16">
        <v>4287.6620000000003</v>
      </c>
      <c r="D8" s="16">
        <v>3994.3560000000002</v>
      </c>
      <c r="E8" s="16">
        <v>3060.6320000000001</v>
      </c>
      <c r="F8" s="16">
        <v>2083.4319999999998</v>
      </c>
      <c r="G8" s="16">
        <v>1893.84</v>
      </c>
      <c r="H8" s="16">
        <v>1790.857</v>
      </c>
      <c r="I8" s="16">
        <v>1590.1579999999999</v>
      </c>
      <c r="J8" s="16">
        <v>1547.0350000000001</v>
      </c>
      <c r="K8" s="49">
        <f t="shared" si="1"/>
        <v>-48.044782907582494</v>
      </c>
      <c r="L8" s="49">
        <f t="shared" si="2"/>
        <v>-11.206869113502648</v>
      </c>
      <c r="M8" s="52">
        <f t="shared" si="3"/>
        <v>-13.614822400671855</v>
      </c>
    </row>
    <row r="9" spans="1:13" x14ac:dyDescent="0.2">
      <c r="A9" s="10" t="s">
        <v>4</v>
      </c>
      <c r="B9" s="16">
        <v>5837.9769999999999</v>
      </c>
      <c r="C9" s="16">
        <v>6453.4840000000004</v>
      </c>
      <c r="D9" s="16">
        <v>6497.8370000000004</v>
      </c>
      <c r="E9" s="16">
        <v>5105.2929999999997</v>
      </c>
      <c r="F9" s="16">
        <v>3583.6689999999999</v>
      </c>
      <c r="G9" s="16">
        <v>3375.9569999999999</v>
      </c>
      <c r="H9" s="16">
        <v>3057.2730000000001</v>
      </c>
      <c r="I9" s="16">
        <v>2594.279</v>
      </c>
      <c r="J9" s="16">
        <v>2574.9769999999999</v>
      </c>
      <c r="K9" s="49">
        <f t="shared" si="1"/>
        <v>-49.184522807995549</v>
      </c>
      <c r="L9" s="49">
        <f t="shared" si="2"/>
        <v>-15.144018869103281</v>
      </c>
      <c r="M9" s="52">
        <f t="shared" si="3"/>
        <v>-15.775365824380106</v>
      </c>
    </row>
    <row r="10" spans="1:13" x14ac:dyDescent="0.2">
      <c r="A10" s="8" t="s">
        <v>5</v>
      </c>
      <c r="B10" s="17">
        <v>2062.7640000000001</v>
      </c>
      <c r="C10" s="17">
        <f t="shared" ref="C10" si="4">SUM(C11:C15)</f>
        <v>3153.3160000000003</v>
      </c>
      <c r="D10" s="17">
        <v>4226.9930000000004</v>
      </c>
      <c r="E10" s="17">
        <v>4029.7860000000001</v>
      </c>
      <c r="F10" s="17">
        <v>3285.5009999999997</v>
      </c>
      <c r="G10" s="17">
        <v>3215.8339999999998</v>
      </c>
      <c r="H10" s="17">
        <v>3285.2449999999999</v>
      </c>
      <c r="I10" s="17">
        <v>2521.4279999999999</v>
      </c>
      <c r="J10" s="17">
        <v>2693.7269999999999</v>
      </c>
      <c r="K10" s="50">
        <f t="shared" si="1"/>
        <v>-37.430225823406019</v>
      </c>
      <c r="L10" s="50">
        <f t="shared" si="2"/>
        <v>-23.249925043642104</v>
      </c>
      <c r="M10" s="51">
        <f t="shared" si="3"/>
        <v>-18.005293364726228</v>
      </c>
    </row>
    <row r="11" spans="1:13" x14ac:dyDescent="0.2">
      <c r="A11" s="10" t="s">
        <v>6</v>
      </c>
      <c r="B11" s="16">
        <v>1.4810000000000001</v>
      </c>
      <c r="C11" s="16">
        <v>120.77500000000001</v>
      </c>
      <c r="D11" s="16">
        <v>402.70400000000001</v>
      </c>
      <c r="E11" s="16">
        <v>1144.752</v>
      </c>
      <c r="F11" s="16">
        <v>568.99099999999999</v>
      </c>
      <c r="G11" s="16">
        <v>495.38900000000001</v>
      </c>
      <c r="H11" s="16">
        <v>466.755</v>
      </c>
      <c r="I11" s="16">
        <v>357.66500000000002</v>
      </c>
      <c r="J11" s="16">
        <v>298.96300000000002</v>
      </c>
      <c r="K11" s="49">
        <f t="shared" si="1"/>
        <v>-68.756114861559524</v>
      </c>
      <c r="L11" s="49">
        <f t="shared" si="2"/>
        <v>-23.37200458484644</v>
      </c>
      <c r="M11" s="52">
        <f t="shared" si="3"/>
        <v>-35.948624010455156</v>
      </c>
    </row>
    <row r="12" spans="1:13" x14ac:dyDescent="0.2">
      <c r="A12" s="10" t="s">
        <v>47</v>
      </c>
      <c r="B12" s="16">
        <v>1033.547</v>
      </c>
      <c r="C12" s="16">
        <v>657.99199999999996</v>
      </c>
      <c r="D12" s="16">
        <v>820.149</v>
      </c>
      <c r="E12" s="16">
        <v>960.14499999999998</v>
      </c>
      <c r="F12" s="16">
        <v>908.96600000000001</v>
      </c>
      <c r="G12" s="16">
        <v>878.26700000000005</v>
      </c>
      <c r="H12" s="16">
        <v>936.30200000000002</v>
      </c>
      <c r="I12" s="16">
        <v>276.58499999999998</v>
      </c>
      <c r="J12" s="16">
        <v>407.83800000000002</v>
      </c>
      <c r="K12" s="49">
        <f t="shared" si="1"/>
        <v>-71.193413494836719</v>
      </c>
      <c r="L12" s="49">
        <f t="shared" si="2"/>
        <v>-70.45985162906841</v>
      </c>
      <c r="M12" s="52">
        <f t="shared" si="3"/>
        <v>-56.441618195838529</v>
      </c>
    </row>
    <row r="13" spans="1:13" x14ac:dyDescent="0.2">
      <c r="A13" s="10" t="s">
        <v>7</v>
      </c>
      <c r="B13" s="16">
        <v>615.33699999999999</v>
      </c>
      <c r="C13" s="16">
        <v>1450.3140000000001</v>
      </c>
      <c r="D13" s="16">
        <v>1729.1489999999999</v>
      </c>
      <c r="E13" s="16">
        <v>732.61699999999996</v>
      </c>
      <c r="F13" s="16">
        <v>543.48800000000006</v>
      </c>
      <c r="G13" s="16">
        <v>488.072</v>
      </c>
      <c r="H13" s="16">
        <v>452.26900000000001</v>
      </c>
      <c r="I13" s="16">
        <v>367.67099999999999</v>
      </c>
      <c r="J13" s="16">
        <v>371.71600000000001</v>
      </c>
      <c r="K13" s="49">
        <f t="shared" si="1"/>
        <v>-49.814022879621959</v>
      </c>
      <c r="L13" s="49">
        <f t="shared" si="2"/>
        <v>-18.705239580868916</v>
      </c>
      <c r="M13" s="52">
        <f t="shared" si="3"/>
        <v>-17.810860350808923</v>
      </c>
    </row>
    <row r="14" spans="1:13" x14ac:dyDescent="0.2">
      <c r="A14" s="10" t="s">
        <v>46</v>
      </c>
      <c r="B14" s="16">
        <v>0</v>
      </c>
      <c r="C14" s="16">
        <v>0</v>
      </c>
      <c r="D14" s="16">
        <v>0.49399999999999999</v>
      </c>
      <c r="E14" s="16">
        <v>83.174999999999997</v>
      </c>
      <c r="F14" s="16">
        <v>253.52500000000001</v>
      </c>
      <c r="G14" s="16">
        <v>299.68200000000002</v>
      </c>
      <c r="H14" s="16">
        <v>362.21300000000002</v>
      </c>
      <c r="I14" s="16">
        <v>435.279</v>
      </c>
      <c r="J14" s="16">
        <v>524.55999999999995</v>
      </c>
      <c r="K14" s="49">
        <f t="shared" si="1"/>
        <v>423.32912533814249</v>
      </c>
      <c r="L14" s="49">
        <f t="shared" si="2"/>
        <v>20.172108676386546</v>
      </c>
      <c r="M14" s="52">
        <f t="shared" si="3"/>
        <v>44.820865071104542</v>
      </c>
    </row>
    <row r="15" spans="1:13" x14ac:dyDescent="0.2">
      <c r="A15" s="10" t="s">
        <v>8</v>
      </c>
      <c r="B15" s="16">
        <v>412.399</v>
      </c>
      <c r="C15" s="16">
        <v>924.23500000000001</v>
      </c>
      <c r="D15" s="16">
        <v>1274.4970000000001</v>
      </c>
      <c r="E15" s="16">
        <v>1109.097</v>
      </c>
      <c r="F15" s="16">
        <v>1010.5309999999999</v>
      </c>
      <c r="G15" s="16">
        <v>1054.424</v>
      </c>
      <c r="H15" s="16">
        <v>1067.7059999999999</v>
      </c>
      <c r="I15" s="16">
        <v>1084.2280000000001</v>
      </c>
      <c r="J15" s="16">
        <v>1090.6500000000001</v>
      </c>
      <c r="K15" s="49">
        <f t="shared" si="1"/>
        <v>-2.2422745711150549</v>
      </c>
      <c r="L15" s="49">
        <f t="shared" si="2"/>
        <v>1.547429723163507</v>
      </c>
      <c r="M15" s="52">
        <f t="shared" si="3"/>
        <v>2.1489061595608039</v>
      </c>
    </row>
    <row r="16" spans="1:13" x14ac:dyDescent="0.2">
      <c r="A16" s="8" t="s">
        <v>9</v>
      </c>
      <c r="B16" s="17">
        <v>1658.08</v>
      </c>
      <c r="C16" s="17">
        <f t="shared" ref="C16" si="5">C17+C18</f>
        <v>1949.7829999999999</v>
      </c>
      <c r="D16" s="17">
        <v>3202.4</v>
      </c>
      <c r="E16" s="17">
        <v>4779.5690000000004</v>
      </c>
      <c r="F16" s="17">
        <v>4886.9390000000003</v>
      </c>
      <c r="G16" s="17">
        <v>5008.759</v>
      </c>
      <c r="H16" s="17">
        <v>5109.1190000000006</v>
      </c>
      <c r="I16" s="17">
        <v>3160.4189999999999</v>
      </c>
      <c r="J16" s="17">
        <v>3582.7660000000001</v>
      </c>
      <c r="K16" s="50">
        <f t="shared" si="1"/>
        <v>-33.876485515744214</v>
      </c>
      <c r="L16" s="50">
        <f t="shared" si="2"/>
        <v>-38.141605235658062</v>
      </c>
      <c r="M16" s="51">
        <f t="shared" si="3"/>
        <v>-29.875072395064596</v>
      </c>
    </row>
    <row r="17" spans="1:14" x14ac:dyDescent="0.2">
      <c r="A17" s="10" t="s">
        <v>10</v>
      </c>
      <c r="B17" s="16">
        <v>1460.6420000000001</v>
      </c>
      <c r="C17" s="16">
        <v>1727.375</v>
      </c>
      <c r="D17" s="16">
        <v>2871.9070000000002</v>
      </c>
      <c r="E17" s="16">
        <v>4318.5410000000002</v>
      </c>
      <c r="F17" s="16">
        <v>4380.2370000000001</v>
      </c>
      <c r="G17" s="16">
        <v>4472.1369999999997</v>
      </c>
      <c r="H17" s="16">
        <v>4541.0990000000002</v>
      </c>
      <c r="I17" s="16">
        <v>2841.6129999999998</v>
      </c>
      <c r="J17" s="16">
        <v>3204.069</v>
      </c>
      <c r="K17" s="49">
        <f t="shared" si="1"/>
        <v>-34.199698462976279</v>
      </c>
      <c r="L17" s="49">
        <f t="shared" si="2"/>
        <v>-37.424552955132675</v>
      </c>
      <c r="M17" s="52">
        <f t="shared" si="3"/>
        <v>-29.44287274952605</v>
      </c>
    </row>
    <row r="18" spans="1:14" x14ac:dyDescent="0.2">
      <c r="A18" s="10" t="s">
        <v>11</v>
      </c>
      <c r="B18" s="16">
        <v>197.43799999999999</v>
      </c>
      <c r="C18" s="16">
        <v>222.40799999999999</v>
      </c>
      <c r="D18" s="16">
        <v>330.49299999999999</v>
      </c>
      <c r="E18" s="16">
        <v>461.02800000000002</v>
      </c>
      <c r="F18" s="16">
        <v>506.702</v>
      </c>
      <c r="G18" s="16">
        <v>536.62199999999996</v>
      </c>
      <c r="H18" s="16">
        <v>568.02</v>
      </c>
      <c r="I18" s="16">
        <v>318.80599999999998</v>
      </c>
      <c r="J18" s="16">
        <v>378.697</v>
      </c>
      <c r="K18" s="49">
        <f t="shared" si="1"/>
        <v>-30.84888553406735</v>
      </c>
      <c r="L18" s="49">
        <f t="shared" si="2"/>
        <v>-43.874159360585892</v>
      </c>
      <c r="M18" s="52">
        <f t="shared" si="3"/>
        <v>-33.330340480968978</v>
      </c>
    </row>
    <row r="19" spans="1:14" x14ac:dyDescent="0.2">
      <c r="A19" s="8" t="s">
        <v>12</v>
      </c>
      <c r="B19" s="17">
        <v>17131.971000000001</v>
      </c>
      <c r="C19" s="17">
        <f t="shared" ref="C19" si="6">C16+C10+C6</f>
        <v>20161.480000000003</v>
      </c>
      <c r="D19" s="17">
        <v>21619.418000000001</v>
      </c>
      <c r="E19" s="17">
        <v>21216.794000000002</v>
      </c>
      <c r="F19" s="17">
        <v>17746.22</v>
      </c>
      <c r="G19" s="17">
        <v>17315.538</v>
      </c>
      <c r="H19" s="17">
        <v>17069.288</v>
      </c>
      <c r="I19" s="17">
        <v>13540.94</v>
      </c>
      <c r="J19" s="17">
        <v>14497.663999999999</v>
      </c>
      <c r="K19" s="50">
        <f t="shared" si="1"/>
        <v>-36.178199213321292</v>
      </c>
      <c r="L19" s="50">
        <f t="shared" si="2"/>
        <v>-20.670739166156192</v>
      </c>
      <c r="M19" s="51">
        <f t="shared" si="3"/>
        <v>-15.065795362993473</v>
      </c>
    </row>
    <row r="20" spans="1:14" x14ac:dyDescent="0.2">
      <c r="A20" s="11" t="s">
        <v>13</v>
      </c>
      <c r="B20" s="20">
        <v>2.8113224710893552</v>
      </c>
      <c r="C20" s="20">
        <f t="shared" ref="C20" si="7">C19/C46*100</f>
        <v>2.5929982847237922</v>
      </c>
      <c r="D20" s="20">
        <v>2.3262886295521579</v>
      </c>
      <c r="E20" s="20">
        <v>1.9151799448677373</v>
      </c>
      <c r="F20" s="20">
        <v>1.5080575793957829</v>
      </c>
      <c r="G20" s="20">
        <v>1.4566778125654645</v>
      </c>
      <c r="H20" s="20">
        <v>1.410730855232105</v>
      </c>
      <c r="I20" s="20">
        <v>1.1999613745600817</v>
      </c>
      <c r="J20" s="20">
        <v>1.2207964992383409</v>
      </c>
      <c r="K20" s="50">
        <f t="shared" si="1"/>
        <v>-37.344719081059964</v>
      </c>
      <c r="L20" s="50">
        <f t="shared" si="2"/>
        <v>-14.940445932002088</v>
      </c>
      <c r="M20" s="51">
        <f t="shared" si="3"/>
        <v>-13.463543048579208</v>
      </c>
    </row>
    <row r="21" spans="1:14" ht="12.75" x14ac:dyDescent="0.2">
      <c r="A21" s="11"/>
      <c r="B21" s="30"/>
      <c r="C21" s="30"/>
      <c r="D21" s="30"/>
      <c r="E21" s="30"/>
      <c r="F21" s="30"/>
      <c r="G21" s="32"/>
      <c r="H21" s="32"/>
      <c r="I21" s="32"/>
      <c r="J21" s="30"/>
      <c r="K21" s="48"/>
      <c r="L21" s="49"/>
      <c r="M21" s="49"/>
    </row>
    <row r="22" spans="1:14" x14ac:dyDescent="0.2">
      <c r="A22" s="6" t="s">
        <v>14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4" ht="12.75" x14ac:dyDescent="0.2">
      <c r="A23" s="8" t="s">
        <v>15</v>
      </c>
      <c r="B23" s="17">
        <v>648.04899999999998</v>
      </c>
      <c r="C23" s="17">
        <f t="shared" ref="C23" si="8">SUM(C24:C33)</f>
        <v>1011.2629999999999</v>
      </c>
      <c r="D23" s="17">
        <v>2579.4189999999999</v>
      </c>
      <c r="E23" s="17">
        <v>11440.279000000002</v>
      </c>
      <c r="F23" s="17">
        <v>18537.724000000002</v>
      </c>
      <c r="G23" s="17">
        <v>19266.738000000001</v>
      </c>
      <c r="H23" s="17">
        <v>20314.728000000003</v>
      </c>
      <c r="I23" s="17">
        <v>22570.989000000001</v>
      </c>
      <c r="J23" s="17">
        <v>23575.438000000002</v>
      </c>
      <c r="K23" s="50">
        <f t="shared" si="1"/>
        <v>97.294043265902857</v>
      </c>
      <c r="L23" s="50">
        <f t="shared" si="2"/>
        <v>11.106528229174417</v>
      </c>
      <c r="M23" s="51">
        <f t="shared" si="3"/>
        <v>16.050965585165589</v>
      </c>
      <c r="N23" s="57"/>
    </row>
    <row r="24" spans="1:14" x14ac:dyDescent="0.2">
      <c r="A24" s="1" t="s">
        <v>16</v>
      </c>
      <c r="B24" s="16">
        <v>1.214</v>
      </c>
      <c r="C24" s="16">
        <v>21.37</v>
      </c>
      <c r="D24" s="16">
        <v>780.41399999999999</v>
      </c>
      <c r="E24" s="16">
        <v>4563.2030000000004</v>
      </c>
      <c r="F24" s="16">
        <v>6054.3760000000002</v>
      </c>
      <c r="G24" s="16">
        <v>5953.4319999999998</v>
      </c>
      <c r="H24" s="16">
        <v>6287.2359999999999</v>
      </c>
      <c r="I24" s="16">
        <v>7524.0479999999998</v>
      </c>
      <c r="J24" s="16">
        <v>7366.4229999999998</v>
      </c>
      <c r="K24" s="49">
        <f t="shared" si="1"/>
        <v>64.885235217455801</v>
      </c>
      <c r="L24" s="49">
        <f t="shared" si="2"/>
        <v>19.671792183401426</v>
      </c>
      <c r="M24" s="52">
        <f t="shared" si="3"/>
        <v>17.164728666142004</v>
      </c>
    </row>
    <row r="25" spans="1:14" x14ac:dyDescent="0.2">
      <c r="A25" s="1" t="s">
        <v>35</v>
      </c>
      <c r="B25" s="16">
        <v>0.20300000000000001</v>
      </c>
      <c r="C25" s="16">
        <v>1.629</v>
      </c>
      <c r="D25" s="16">
        <v>104.099</v>
      </c>
      <c r="E25" s="16">
        <v>801.15800000000002</v>
      </c>
      <c r="F25" s="16">
        <v>6263.8890000000001</v>
      </c>
      <c r="G25" s="16">
        <v>6914.0789999999997</v>
      </c>
      <c r="H25" s="16">
        <v>7862.5370000000003</v>
      </c>
      <c r="I25" s="16">
        <v>8387.2739999999994</v>
      </c>
      <c r="J25" s="16">
        <v>9343.4549999999999</v>
      </c>
      <c r="K25" s="49">
        <f t="shared" si="1"/>
        <v>946.89387112155146</v>
      </c>
      <c r="L25" s="49">
        <f t="shared" si="2"/>
        <v>6.6738891022070757</v>
      </c>
      <c r="M25" s="52">
        <f t="shared" si="3"/>
        <v>18.835116451598253</v>
      </c>
    </row>
    <row r="26" spans="1:14" x14ac:dyDescent="0.2">
      <c r="A26" s="1" t="s">
        <v>17</v>
      </c>
      <c r="B26" s="16">
        <v>79.581000000000003</v>
      </c>
      <c r="C26" s="16">
        <v>126.389</v>
      </c>
      <c r="D26" s="16">
        <v>234.17099999999999</v>
      </c>
      <c r="E26" s="16">
        <v>2383.8760000000002</v>
      </c>
      <c r="F26" s="16">
        <v>2251.2130000000002</v>
      </c>
      <c r="G26" s="16">
        <v>2466.9369999999999</v>
      </c>
      <c r="H26" s="16">
        <v>2427.5309999999999</v>
      </c>
      <c r="I26" s="16">
        <v>2933.712</v>
      </c>
      <c r="J26" s="16">
        <v>2944.4070000000002</v>
      </c>
      <c r="K26" s="49">
        <f t="shared" si="1"/>
        <v>23.064790282716039</v>
      </c>
      <c r="L26" s="49">
        <f t="shared" si="2"/>
        <v>20.851680163919628</v>
      </c>
      <c r="M26" s="52">
        <f t="shared" si="3"/>
        <v>21.292251262702734</v>
      </c>
    </row>
    <row r="27" spans="1:14" x14ac:dyDescent="0.2">
      <c r="A27" s="1" t="s">
        <v>18</v>
      </c>
      <c r="B27" s="16">
        <v>193.179</v>
      </c>
      <c r="C27" s="16">
        <v>388.267</v>
      </c>
      <c r="D27" s="16">
        <v>728.19799999999998</v>
      </c>
      <c r="E27" s="16">
        <v>1007.295</v>
      </c>
      <c r="F27" s="16">
        <v>1472.47</v>
      </c>
      <c r="G27" s="16">
        <v>1582.5530000000001</v>
      </c>
      <c r="H27" s="16">
        <v>1692.49</v>
      </c>
      <c r="I27" s="16">
        <v>1820.076</v>
      </c>
      <c r="J27" s="16">
        <v>1868.7729999999999</v>
      </c>
      <c r="K27" s="49">
        <f t="shared" si="1"/>
        <v>80.689470314058951</v>
      </c>
      <c r="L27" s="49">
        <f t="shared" si="2"/>
        <v>7.538360640240116</v>
      </c>
      <c r="M27" s="52">
        <f t="shared" si="3"/>
        <v>10.415600683017324</v>
      </c>
    </row>
    <row r="28" spans="1:14" x14ac:dyDescent="0.2">
      <c r="A28" s="1" t="s">
        <v>19</v>
      </c>
      <c r="B28" s="16">
        <v>6.66</v>
      </c>
      <c r="C28" s="16">
        <v>66.790000000000006</v>
      </c>
      <c r="D28" s="16">
        <v>134.226</v>
      </c>
      <c r="E28" s="16">
        <v>611.67200000000003</v>
      </c>
      <c r="F28" s="16">
        <v>288.73599999999999</v>
      </c>
      <c r="G28" s="16">
        <v>256.637</v>
      </c>
      <c r="H28" s="16">
        <v>221.48500000000001</v>
      </c>
      <c r="I28" s="16">
        <v>213.09399999999999</v>
      </c>
      <c r="J28" s="16">
        <v>206.22</v>
      </c>
      <c r="K28" s="49">
        <f t="shared" si="1"/>
        <v>-65.16204763337214</v>
      </c>
      <c r="L28" s="49">
        <f t="shared" si="2"/>
        <v>-3.7885184098246039</v>
      </c>
      <c r="M28" s="52">
        <f t="shared" si="3"/>
        <v>-6.8921145901528424</v>
      </c>
    </row>
    <row r="29" spans="1:14" x14ac:dyDescent="0.2">
      <c r="A29" s="1" t="s">
        <v>20</v>
      </c>
      <c r="B29" s="16">
        <v>0</v>
      </c>
      <c r="C29" s="16">
        <v>51.93</v>
      </c>
      <c r="D29" s="16">
        <v>178.84</v>
      </c>
      <c r="E29" s="16">
        <v>885.55499999999995</v>
      </c>
      <c r="F29" s="16">
        <v>982.8</v>
      </c>
      <c r="G29" s="16">
        <v>972.053</v>
      </c>
      <c r="H29" s="16">
        <v>762.202</v>
      </c>
      <c r="I29" s="16">
        <v>844.01499999999999</v>
      </c>
      <c r="J29" s="16">
        <v>961.19500000000005</v>
      </c>
      <c r="K29" s="49">
        <f t="shared" si="1"/>
        <v>-4.690843595259464</v>
      </c>
      <c r="L29" s="49">
        <f t="shared" si="2"/>
        <v>10.733768738470895</v>
      </c>
      <c r="M29" s="52">
        <f t="shared" si="3"/>
        <v>26.107646004602469</v>
      </c>
    </row>
    <row r="30" spans="1:14" x14ac:dyDescent="0.2">
      <c r="A30" s="1" t="s">
        <v>21</v>
      </c>
      <c r="B30" s="16">
        <v>0.57799999999999996</v>
      </c>
      <c r="C30" s="16">
        <v>26.015999999999998</v>
      </c>
      <c r="D30" s="16">
        <v>38.795999999999999</v>
      </c>
      <c r="E30" s="16">
        <v>116.08</v>
      </c>
      <c r="F30" s="16">
        <v>133.62299999999999</v>
      </c>
      <c r="G30" s="16">
        <v>113.342</v>
      </c>
      <c r="H30" s="16">
        <v>91.650999999999996</v>
      </c>
      <c r="I30" s="16">
        <v>84.966999999999999</v>
      </c>
      <c r="J30" s="16">
        <v>82.123999999999995</v>
      </c>
      <c r="K30" s="49">
        <f t="shared" si="1"/>
        <v>-26.803066850447966</v>
      </c>
      <c r="L30" s="49">
        <f t="shared" si="2"/>
        <v>-7.2928827836030159</v>
      </c>
      <c r="M30" s="52">
        <f t="shared" si="3"/>
        <v>-10.394867486443138</v>
      </c>
    </row>
    <row r="31" spans="1:14" x14ac:dyDescent="0.2">
      <c r="A31" s="1" t="s">
        <v>22</v>
      </c>
      <c r="B31" s="16">
        <v>3.1760000000000002</v>
      </c>
      <c r="C31" s="16">
        <v>5.8730000000000002</v>
      </c>
      <c r="D31" s="16">
        <v>5.6189999999999998</v>
      </c>
      <c r="E31" s="16">
        <v>186.21100000000001</v>
      </c>
      <c r="F31" s="16">
        <v>110.54</v>
      </c>
      <c r="G31" s="16">
        <v>91.096999999999994</v>
      </c>
      <c r="H31" s="16">
        <v>85.299000000000007</v>
      </c>
      <c r="I31" s="16">
        <v>75.888999999999996</v>
      </c>
      <c r="J31" s="16">
        <v>70.245999999999995</v>
      </c>
      <c r="K31" s="49">
        <f t="shared" si="1"/>
        <v>-59.245694400438218</v>
      </c>
      <c r="L31" s="49">
        <f t="shared" si="2"/>
        <v>-11.031782318667293</v>
      </c>
      <c r="M31" s="52">
        <f t="shared" si="3"/>
        <v>-17.647334669808568</v>
      </c>
    </row>
    <row r="32" spans="1:14" x14ac:dyDescent="0.2">
      <c r="A32" s="1" t="s">
        <v>23</v>
      </c>
      <c r="B32" s="16">
        <v>293.12</v>
      </c>
      <c r="C32" s="16">
        <v>245.71899999999999</v>
      </c>
      <c r="D32" s="16">
        <v>219.74</v>
      </c>
      <c r="E32" s="16">
        <v>201.56700000000001</v>
      </c>
      <c r="F32" s="16">
        <v>234.66300000000001</v>
      </c>
      <c r="G32" s="16">
        <v>243.14599999999999</v>
      </c>
      <c r="H32" s="16">
        <v>251.262</v>
      </c>
      <c r="I32" s="16">
        <v>184.67599999999999</v>
      </c>
      <c r="J32" s="16">
        <v>221.60499999999999</v>
      </c>
      <c r="K32" s="49">
        <f t="shared" si="1"/>
        <v>-8.3798439228643709</v>
      </c>
      <c r="L32" s="49">
        <f t="shared" si="2"/>
        <v>-26.500624845778521</v>
      </c>
      <c r="M32" s="52">
        <f t="shared" si="3"/>
        <v>-11.803217358772923</v>
      </c>
    </row>
    <row r="33" spans="1:14" x14ac:dyDescent="0.2">
      <c r="A33" s="1" t="s">
        <v>24</v>
      </c>
      <c r="B33" s="16">
        <v>70.337999999999994</v>
      </c>
      <c r="C33" s="16">
        <v>77.28</v>
      </c>
      <c r="D33" s="16">
        <v>155.316</v>
      </c>
      <c r="E33" s="16">
        <v>683.66200000000003</v>
      </c>
      <c r="F33" s="16">
        <v>745.41399999999999</v>
      </c>
      <c r="G33" s="16">
        <v>673.46199999999999</v>
      </c>
      <c r="H33" s="16">
        <v>633.03499999999997</v>
      </c>
      <c r="I33" s="16">
        <v>503.238</v>
      </c>
      <c r="J33" s="16">
        <v>510.99</v>
      </c>
      <c r="K33" s="49">
        <f t="shared" si="1"/>
        <v>-26.39081885493124</v>
      </c>
      <c r="L33" s="49">
        <f t="shared" si="2"/>
        <v>-20.503921584114615</v>
      </c>
      <c r="M33" s="52">
        <f t="shared" si="3"/>
        <v>-19.279344743971492</v>
      </c>
    </row>
    <row r="34" spans="1:14" ht="12.75" x14ac:dyDescent="0.2">
      <c r="A34" s="8" t="s">
        <v>25</v>
      </c>
      <c r="B34" s="17">
        <v>1172.96</v>
      </c>
      <c r="C34" s="17">
        <f t="shared" ref="C34" si="9">SUM(C35:C40)</f>
        <v>2251.9480000000003</v>
      </c>
      <c r="D34" s="17">
        <v>3628.87</v>
      </c>
      <c r="E34" s="17">
        <v>5103.3460000000005</v>
      </c>
      <c r="F34" s="17">
        <v>5229.3739999999998</v>
      </c>
      <c r="G34" s="17">
        <v>5704.8620000000001</v>
      </c>
      <c r="H34" s="17">
        <v>5757.09</v>
      </c>
      <c r="I34" s="17">
        <v>6007.0779999999995</v>
      </c>
      <c r="J34" s="17">
        <v>6050.2870000000003</v>
      </c>
      <c r="K34" s="50">
        <f t="shared" si="1"/>
        <v>17.708617052420106</v>
      </c>
      <c r="L34" s="50">
        <f t="shared" si="2"/>
        <v>4.3422631919945553</v>
      </c>
      <c r="M34" s="51">
        <f t="shared" si="3"/>
        <v>5.0927986187466301</v>
      </c>
      <c r="N34" s="57"/>
    </row>
    <row r="35" spans="1:14" x14ac:dyDescent="0.2">
      <c r="A35" s="1" t="s">
        <v>26</v>
      </c>
      <c r="B35" s="16">
        <v>85.947999999999993</v>
      </c>
      <c r="C35" s="16">
        <v>664.50099999999998</v>
      </c>
      <c r="D35" s="16">
        <v>669.84100000000001</v>
      </c>
      <c r="E35" s="16">
        <v>869.05700000000002</v>
      </c>
      <c r="F35" s="16">
        <v>285.70100000000002</v>
      </c>
      <c r="G35" s="16">
        <v>277.87799999999999</v>
      </c>
      <c r="H35" s="16">
        <v>194.36</v>
      </c>
      <c r="I35" s="16">
        <v>154.398</v>
      </c>
      <c r="J35" s="16">
        <v>118.919</v>
      </c>
      <c r="K35" s="49">
        <f t="shared" si="1"/>
        <v>-82.233846571628789</v>
      </c>
      <c r="L35" s="49">
        <f t="shared" si="2"/>
        <v>-20.560814982506692</v>
      </c>
      <c r="M35" s="52">
        <f t="shared" si="3"/>
        <v>-38.815085408520275</v>
      </c>
    </row>
    <row r="36" spans="1:14" x14ac:dyDescent="0.2">
      <c r="A36" s="1" t="s">
        <v>27</v>
      </c>
      <c r="B36" s="16">
        <v>21.527999999999999</v>
      </c>
      <c r="C36" s="16">
        <v>109.72799999999999</v>
      </c>
      <c r="D36" s="16">
        <v>899.07399999999996</v>
      </c>
      <c r="E36" s="16">
        <v>1937.1969999999999</v>
      </c>
      <c r="F36" s="16">
        <v>2276.0070000000001</v>
      </c>
      <c r="G36" s="16">
        <v>2575.5509999999999</v>
      </c>
      <c r="H36" s="16">
        <v>2764.7869999999998</v>
      </c>
      <c r="I36" s="16">
        <v>3206.8609999999999</v>
      </c>
      <c r="J36" s="16">
        <v>3031.9160000000002</v>
      </c>
      <c r="K36" s="49">
        <f t="shared" si="1"/>
        <v>65.541294974130153</v>
      </c>
      <c r="L36" s="49">
        <f t="shared" si="2"/>
        <v>15.989441501280211</v>
      </c>
      <c r="M36" s="52">
        <f t="shared" si="3"/>
        <v>9.6618292837748587</v>
      </c>
    </row>
    <row r="37" spans="1:14" x14ac:dyDescent="0.2">
      <c r="A37" s="1" t="s">
        <v>28</v>
      </c>
      <c r="B37" s="16">
        <v>803.77499999999998</v>
      </c>
      <c r="C37" s="16">
        <v>1118.028</v>
      </c>
      <c r="D37" s="16">
        <v>895.55799999999999</v>
      </c>
      <c r="E37" s="16">
        <v>931.99800000000005</v>
      </c>
      <c r="F37" s="16">
        <v>1008.0650000000001</v>
      </c>
      <c r="G37" s="16">
        <v>1077.251</v>
      </c>
      <c r="H37" s="16">
        <v>905.57100000000003</v>
      </c>
      <c r="I37" s="16">
        <v>762.36900000000003</v>
      </c>
      <c r="J37" s="16">
        <v>843.03800000000001</v>
      </c>
      <c r="K37" s="49">
        <f t="shared" si="1"/>
        <v>-18.200575537715746</v>
      </c>
      <c r="L37" s="49">
        <f t="shared" si="2"/>
        <v>-15.813448089658344</v>
      </c>
      <c r="M37" s="52">
        <f t="shared" si="3"/>
        <v>-6.9053668900616261</v>
      </c>
    </row>
    <row r="38" spans="1:14" x14ac:dyDescent="0.2">
      <c r="A38" s="1" t="s">
        <v>29</v>
      </c>
      <c r="B38" s="16">
        <v>228.43199999999999</v>
      </c>
      <c r="C38" s="16">
        <v>293.70800000000003</v>
      </c>
      <c r="D38" s="16">
        <v>390.57400000000001</v>
      </c>
      <c r="E38" s="16">
        <v>329.95100000000002</v>
      </c>
      <c r="F38" s="16">
        <v>328.39299999999997</v>
      </c>
      <c r="G38" s="16">
        <v>331.82600000000002</v>
      </c>
      <c r="H38" s="16">
        <v>334.11500000000001</v>
      </c>
      <c r="I38" s="16">
        <v>305.63099999999997</v>
      </c>
      <c r="J38" s="16">
        <v>313.18</v>
      </c>
      <c r="K38" s="49">
        <f t="shared" si="1"/>
        <v>-7.3707914205442755</v>
      </c>
      <c r="L38" s="49">
        <f t="shared" si="2"/>
        <v>-8.5252083863340609</v>
      </c>
      <c r="M38" s="52">
        <f t="shared" si="3"/>
        <v>-6.265806683327602</v>
      </c>
    </row>
    <row r="39" spans="1:14" x14ac:dyDescent="0.2">
      <c r="A39" s="1" t="s">
        <v>30</v>
      </c>
      <c r="B39" s="16">
        <v>33.277000000000001</v>
      </c>
      <c r="C39" s="16">
        <v>42.752000000000002</v>
      </c>
      <c r="D39" s="16">
        <v>48.395000000000003</v>
      </c>
      <c r="E39" s="16">
        <v>60.918999999999997</v>
      </c>
      <c r="F39" s="16">
        <v>80</v>
      </c>
      <c r="G39" s="16">
        <v>85.063000000000002</v>
      </c>
      <c r="H39" s="16">
        <v>93.165000000000006</v>
      </c>
      <c r="I39" s="16">
        <v>98.173000000000002</v>
      </c>
      <c r="J39" s="16">
        <v>108.09</v>
      </c>
      <c r="K39" s="49">
        <f t="shared" si="1"/>
        <v>61.153334755987473</v>
      </c>
      <c r="L39" s="49">
        <f t="shared" si="2"/>
        <v>5.375409220200722</v>
      </c>
      <c r="M39" s="52">
        <f t="shared" si="3"/>
        <v>16.01996457897279</v>
      </c>
    </row>
    <row r="40" spans="1:14" x14ac:dyDescent="0.2">
      <c r="A40" s="1" t="s">
        <v>31</v>
      </c>
      <c r="B40" s="16">
        <v>0</v>
      </c>
      <c r="C40" s="16">
        <v>23.231000000000002</v>
      </c>
      <c r="D40" s="16">
        <v>725.428</v>
      </c>
      <c r="E40" s="16">
        <v>974.22400000000005</v>
      </c>
      <c r="F40" s="16">
        <v>1251.2080000000001</v>
      </c>
      <c r="G40" s="16">
        <v>1357.2929999999999</v>
      </c>
      <c r="H40" s="16">
        <v>1465.0920000000001</v>
      </c>
      <c r="I40" s="16">
        <v>1479.646</v>
      </c>
      <c r="J40" s="16">
        <v>1635.144</v>
      </c>
      <c r="K40" s="49">
        <f t="shared" si="1"/>
        <v>51.879444563057355</v>
      </c>
      <c r="L40" s="49">
        <f t="shared" si="2"/>
        <v>0.99338471577210541</v>
      </c>
      <c r="M40" s="52">
        <f t="shared" si="3"/>
        <v>11.606916152705772</v>
      </c>
    </row>
    <row r="41" spans="1:14" x14ac:dyDescent="0.2">
      <c r="A41" s="8" t="s">
        <v>32</v>
      </c>
      <c r="B41" s="17">
        <v>0</v>
      </c>
      <c r="C41" s="17">
        <f t="shared" ref="C41" si="10">C42</f>
        <v>21.024000000000001</v>
      </c>
      <c r="D41" s="17">
        <v>1357.8109999999999</v>
      </c>
      <c r="E41" s="17">
        <v>2398.6869999999999</v>
      </c>
      <c r="F41" s="17">
        <v>2380.761</v>
      </c>
      <c r="G41" s="17">
        <v>2457.3629999999998</v>
      </c>
      <c r="H41" s="17">
        <v>2491.3679999999999</v>
      </c>
      <c r="I41" s="17">
        <v>2631.6039999999998</v>
      </c>
      <c r="J41" s="17">
        <v>2550.7199999999998</v>
      </c>
      <c r="K41" s="50">
        <f t="shared" si="1"/>
        <v>9.7101872816253163</v>
      </c>
      <c r="L41" s="50">
        <f t="shared" si="2"/>
        <v>5.6288753809152103</v>
      </c>
      <c r="M41" s="51">
        <f t="shared" si="3"/>
        <v>2.3823056248615249</v>
      </c>
    </row>
    <row r="42" spans="1:14" x14ac:dyDescent="0.2">
      <c r="A42" s="1" t="s">
        <v>33</v>
      </c>
      <c r="B42" s="16">
        <v>0</v>
      </c>
      <c r="C42" s="16">
        <v>21.024000000000001</v>
      </c>
      <c r="D42" s="16">
        <v>1357.8109999999999</v>
      </c>
      <c r="E42" s="16">
        <v>2398.6869999999999</v>
      </c>
      <c r="F42" s="16">
        <v>2380.761</v>
      </c>
      <c r="G42" s="16">
        <v>2457.3629999999998</v>
      </c>
      <c r="H42" s="16">
        <v>2491.3679999999999</v>
      </c>
      <c r="I42" s="16">
        <v>2631.6039999999998</v>
      </c>
      <c r="J42" s="16">
        <v>2550.7199999999998</v>
      </c>
      <c r="K42" s="49">
        <f t="shared" si="1"/>
        <v>9.7101872816253163</v>
      </c>
      <c r="L42" s="49">
        <f t="shared" si="2"/>
        <v>5.6288753809152103</v>
      </c>
      <c r="M42" s="52">
        <f t="shared" si="3"/>
        <v>2.3823056248615249</v>
      </c>
    </row>
    <row r="43" spans="1:14" x14ac:dyDescent="0.2">
      <c r="A43" s="8" t="s">
        <v>12</v>
      </c>
      <c r="B43" s="17">
        <v>1821.009</v>
      </c>
      <c r="C43" s="17">
        <f t="shared" ref="C43" si="11">C23+C34+C41</f>
        <v>3284.2350000000001</v>
      </c>
      <c r="D43" s="17">
        <v>7566.0999999999995</v>
      </c>
      <c r="E43" s="17">
        <v>18942.312000000005</v>
      </c>
      <c r="F43" s="17">
        <v>26147.859</v>
      </c>
      <c r="G43" s="17">
        <v>27428.963000000003</v>
      </c>
      <c r="H43" s="17">
        <v>28563.186000000002</v>
      </c>
      <c r="I43" s="17">
        <v>31209.671000000002</v>
      </c>
      <c r="J43" s="17">
        <v>32176.445000000003</v>
      </c>
      <c r="K43" s="50">
        <f t="shared" si="1"/>
        <v>64.761677455212393</v>
      </c>
      <c r="L43" s="50">
        <f t="shared" si="2"/>
        <v>9.2653704667259529</v>
      </c>
      <c r="M43" s="51">
        <f t="shared" si="3"/>
        <v>12.650055914630819</v>
      </c>
    </row>
    <row r="44" spans="1:14" x14ac:dyDescent="0.2">
      <c r="A44" s="11" t="s">
        <v>13</v>
      </c>
      <c r="B44" s="20">
        <v>0.29882396612485246</v>
      </c>
      <c r="C44" s="20">
        <f t="shared" ref="C44" si="12">100*C43/C46</f>
        <v>0.42239040594390109</v>
      </c>
      <c r="D44" s="20">
        <v>0.81412609719903561</v>
      </c>
      <c r="E44" s="20">
        <v>1.7098688921534275</v>
      </c>
      <c r="F44" s="20">
        <v>2.2220211938047782</v>
      </c>
      <c r="G44" s="20">
        <v>2.307474467370235</v>
      </c>
      <c r="H44" s="20">
        <v>2.3606706860844864</v>
      </c>
      <c r="I44" s="20">
        <v>2.7657163913825715</v>
      </c>
      <c r="J44" s="20">
        <v>2.7094634979769863</v>
      </c>
      <c r="K44" s="50">
        <f t="shared" si="1"/>
        <v>61.750202256700405</v>
      </c>
      <c r="L44" s="50">
        <f t="shared" si="2"/>
        <v>17.158077477122056</v>
      </c>
      <c r="M44" s="51">
        <f t="shared" si="3"/>
        <v>14.775157498609982</v>
      </c>
    </row>
    <row r="45" spans="1:14" x14ac:dyDescent="0.2">
      <c r="A45" s="1"/>
      <c r="B45" s="16"/>
      <c r="C45" s="16"/>
      <c r="D45" s="16"/>
      <c r="E45" s="16"/>
      <c r="F45" s="16"/>
      <c r="G45" s="16"/>
      <c r="H45" s="16"/>
      <c r="I45" s="16"/>
      <c r="J45" s="16"/>
    </row>
    <row r="46" spans="1:14" x14ac:dyDescent="0.2">
      <c r="A46" s="8" t="s">
        <v>34</v>
      </c>
      <c r="B46" s="17">
        <v>609391.88500000001</v>
      </c>
      <c r="C46" s="17">
        <v>777535.41599999997</v>
      </c>
      <c r="D46" s="17">
        <v>929352.348</v>
      </c>
      <c r="E46" s="17">
        <v>1107822.4820000001</v>
      </c>
      <c r="F46" s="17">
        <v>1176760.108</v>
      </c>
      <c r="G46" s="17">
        <v>1188700.6070000001</v>
      </c>
      <c r="H46" s="17">
        <v>1209960.6340000001</v>
      </c>
      <c r="I46" s="17">
        <v>1128447.9890000001</v>
      </c>
      <c r="J46" s="17">
        <v>1187557.7960000001</v>
      </c>
      <c r="K46" s="50">
        <f t="shared" si="1"/>
        <v>1.861806140886757</v>
      </c>
      <c r="L46" s="50">
        <f t="shared" si="2"/>
        <v>-6.7368014057224261</v>
      </c>
      <c r="M46" s="51">
        <f t="shared" si="3"/>
        <v>-1.851534452483683</v>
      </c>
    </row>
    <row r="48" spans="1:14" x14ac:dyDescent="0.2">
      <c r="A48" s="13" t="s">
        <v>51</v>
      </c>
    </row>
    <row r="50" spans="1:1" x14ac:dyDescent="0.2">
      <c r="A50" s="29" t="s">
        <v>58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Graphique 1</vt:lpstr>
      <vt:lpstr>Graphique 2</vt:lpstr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amandine.louguet amandine.louguet</dc:creator>
  <cp:lastModifiedBy>BAUCHAT Barbara</cp:lastModifiedBy>
  <dcterms:created xsi:type="dcterms:W3CDTF">2017-04-04T13:10:55Z</dcterms:created>
  <dcterms:modified xsi:type="dcterms:W3CDTF">2024-03-01T14:39:30Z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2024-03-01T14:39:30Z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1510f806-2556-4acf-97f4-3ed51f950cab</vt:lpwstr>
  </property>
  <property fmtid="{D5CDD505-2E9C-101B-9397-08002B2CF9AE}" pid="8" name="MSIP_Label_37f782e2-1048-4ae6-8561-ea50d7047004_ContentBits">
    <vt:lpwstr>2</vt:lpwstr>
  </property>
</Properties>
</file>