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c r="D46" i="2"/>
  <c r="D43" i="2"/>
  <c r="D42" i="2"/>
  <c r="D37" i="2"/>
  <c r="D36" i="2"/>
  <c r="D35" i="2"/>
  <c r="D34" i="2"/>
  <c r="D27" i="2"/>
  <c r="D25" i="2"/>
  <c r="D24" i="2"/>
  <c r="D23" i="2"/>
  <c r="D22" i="2"/>
  <c r="D21" i="2"/>
  <c r="D18" i="2"/>
  <c r="D17" i="2"/>
  <c r="D16" i="2"/>
  <c r="D15" i="2"/>
  <c r="D14" i="2"/>
  <c r="D5" i="2"/>
  <c r="B5" i="2"/>
  <c r="B8" i="4" l="1"/>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<sst xmlns="http://schemas.openxmlformats.org/spreadsheetml/2006/main" count="408" uniqueCount="315">
  <si>
    <t>Atlas 2018 région Auvergne-Rhône-Alpes</t>
  </si>
  <si>
    <t>SOMMAIRE</t>
  </si>
  <si>
    <t>Part des diplômés du supérieur et salaire médian annuel selon les professions culturelles en 2014</t>
  </si>
  <si>
    <t>Répartition de l'emploi par secteur culturel en 2014</t>
  </si>
  <si>
    <t>Caractéristiques des non-salariés par secteur culturel en 2014</t>
  </si>
  <si>
    <t>Dépenses culturelles des communes et de leurs groupements en Provence-Alpes-Côte d'azur en 2016</t>
  </si>
  <si>
    <t>Principaux repères de la région Provence-Alpes-Côte d'azur</t>
  </si>
  <si>
    <t>Part de la population par territoire de vie en Provence-Alpes-Côte d'azur</t>
  </si>
  <si>
    <t>Répartition de la dépense culturelle en Provence-Alpes-Côte d'azur</t>
  </si>
  <si>
    <t>Dépenses des collectivités territoriales en Provence-Alpes-Côte d'azur en 2016</t>
  </si>
  <si>
    <t>Dépenses du ministère de la Culture et de ses opérateurs en Provence-Alpes-Côte d'azur en 2016</t>
  </si>
  <si>
    <t>Répartition des principaux équipements culturels par type de territoire de vie en Provence-Alpes-Côte d'azur en 2016</t>
  </si>
  <si>
    <t>Secteurs culturels et professions culturelles en Provence-Alpes-Côte d'azur en 2014</t>
  </si>
  <si>
    <t>Répartition des professions culturelles en Provence-Alpes-Côte d'azur en 2014</t>
  </si>
  <si>
    <t>Poids des entreprises dans les secteurs culturels marchands en Provence-Alpes-Côte d'azur en 2015</t>
  </si>
  <si>
    <t xml:space="preserve">Répartition du nombre d'établissements, du chiffre d'affaires et des effectifs salariés par domaine culturel en Provence-Alpes-Côte d'azur en 2015 </t>
  </si>
  <si>
    <t>Répartition des entreprises culturelles en Provence-Alpes-Côte d'azur en 2015</t>
  </si>
  <si>
    <t>Principaux établissements culturels employeurs en Provence-Alpes-Côte d'azur en 2015</t>
  </si>
  <si>
    <t>L'emploi culturel : secteurs culturels et professions culturels en Provence-Alpes-Côte d'azur en 2014</t>
  </si>
  <si>
    <t>Part de diplômés du supérieur et salaire net médian selon les professions culturelles en Provence-Alpes-Côte d'azur en 2014</t>
  </si>
  <si>
    <t>Répartition de l'emploi par secteur culturel en Provence-Alpes-Côte d'azur en 2014</t>
  </si>
  <si>
    <t>Caractéristiques des non-salariés par secteur culturel en Provence-Alpes-Côte d'azur en 2014</t>
  </si>
  <si>
    <t>Poids des entreprises culturelles dans les secteurs marchands en Provence-Alpes-Côte d'azur en 2015</t>
  </si>
  <si>
    <t>Répartition du nombre d'établissements, du chiffre d'affaires et des effectifs salariés par domaine culturel en Provence-Alpes-Côte d'azur en 2015</t>
  </si>
  <si>
    <t>Répartition des enteprises culturelles en Provence-Alpes-Côte d'azur selon les effectifs en 2015</t>
  </si>
  <si>
    <t>Champ : actifs ayant un emploi, région Provence-Alpes-Côte d'Azur</t>
  </si>
  <si>
    <t>Source : Insee, Recensement 2014 / DEPS, Ministère de la Culture, 2018</t>
  </si>
  <si>
    <t>Provence-Alpes-Côte d'Azur</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</si>
  <si>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</si>
  <si>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</si>
  <si>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</si>
  <si>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</si>
  <si>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</si>
  <si>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</si>
  <si>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</si>
  <si>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</si>
  <si>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</si>
  <si>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</si>
  <si>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</si>
  <si>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</si>
  <si>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</si>
  <si>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</si>
  <si>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</si>
  <si>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</si>
  <si>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</si>
  <si>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</si>
  <si>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</si>
  <si>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Note de lecture : en 2014 en Provence-Alpes-Côte d'Azur, les concepteurs et assistants techniques des arts graphiques, de la mode et de la décoration rassemblent 16 % de des professionnels de la culture dans cette région, soit la première population de professionnels de la culture pour Provence-Alpes-Côte d'Azur.</t>
  </si>
  <si>
    <t xml:space="preserve">Champ : ensemble des salariés ayant occupé une profession culturelle présents dans les déclarations annuelles des données sociales (DADS) en 2014 en Provence-Alpes-Côte-d'Azur.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</si>
  <si>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</si>
  <si>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Données graphiques</t>
  </si>
  <si>
    <t>% diplômés</t>
  </si>
  <si>
    <t>Salaire median</t>
  </si>
  <si>
    <t>Note de lecture : En 2014 en Provence-Alpes-Côte-d'Azur, 40 % des artistes des spectacles sont diplômés du supérieur. Le salaire médian net annuel des artistes des spectacles (la moitié perçoit plus, l'autre moitié perçoit moins) est de 8 555 euros.</t>
  </si>
  <si>
    <t>Presse</t>
  </si>
  <si>
    <t>Livre</t>
  </si>
  <si>
    <t>Arts plastiques et autre création artistique</t>
  </si>
  <si>
    <t>Photographie</t>
  </si>
  <si>
    <t>Design</t>
  </si>
  <si>
    <t>Diffusion audiovisuelle</t>
  </si>
  <si>
    <t>Édition audiovisuelle</t>
  </si>
  <si>
    <t>Industrie du film, du phonogramme et du jeu électronique</t>
  </si>
  <si>
    <t>Spectacle vivant</t>
  </si>
  <si>
    <t>Publicité</t>
  </si>
  <si>
    <t>Architecture</t>
  </si>
  <si>
    <t>Patrimoine</t>
  </si>
  <si>
    <t>Enseignement artistique amateur</t>
  </si>
  <si>
    <t>Ensemble des secteurs culturels</t>
  </si>
  <si>
    <t>Part des secteurs culturels dans l’emploi total</t>
  </si>
  <si>
    <t>Champ: actifs ayant un emploi, région Provence-Alpes-Côte d'Azur</t>
  </si>
  <si>
    <t>Note de lecture : En 2014 en Provence-Alpes-Côte-d'Azur, le secteur du spectacle vivant rassemble 23 %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</si>
  <si>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</si>
  <si>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</si>
  <si>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</si>
  <si>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</si>
  <si>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</si>
  <si>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</si>
  <si>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</si>
  <si>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</si>
  <si>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Source : Insee, Recensement 2014 et base non salariés 2014 / DEPS, Ministère de la Culture, 2018</t>
  </si>
  <si>
    <t>Entreprises culturelles</t>
  </si>
  <si>
    <t xml:space="preserve"> Provence - Alpes - Côte d’Azur</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</si>
  <si>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</si>
  <si>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</si>
  <si>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</si>
  <si>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</si>
  <si>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</si>
  <si>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</si>
  <si>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</si>
  <si>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</si>
  <si>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</si>
  <si>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</si>
  <si>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Domaine</t>
  </si>
  <si>
    <t>Part d'efectifs ETP</t>
  </si>
  <si>
    <t xml:space="preserve">Part du chiffre d'affaires </t>
  </si>
  <si>
    <t xml:space="preserve">Part d'établissements </t>
  </si>
  <si>
    <t>Livre et Presse</t>
  </si>
  <si>
    <t>Arts visuels</t>
  </si>
  <si>
    <t>Audiovisuel et Multimédia</t>
  </si>
  <si>
    <t>Agences de publicité</t>
  </si>
  <si>
    <t>Enseignement culturel</t>
  </si>
  <si>
    <t>Lecture : en 2015, le secteur des arts visuels représente 29 % des établissements culturels de Provence-Alpes-Côte d'Azur, 9 % du chiffre d'affaires généré par les entreprises culturelles marchandes de la région et rassemble 5 % des effectifs salariés en équivalent temps plein du secteur culturel marchand de Provence-Alpes-Côte d'Azur.</t>
  </si>
  <si>
    <t>en nb etab</t>
  </si>
  <si>
    <t>Aucun salarié</t>
  </si>
  <si>
    <t>1 à 9 salariés</t>
  </si>
  <si>
    <t>10 à 19 salariés</t>
  </si>
  <si>
    <t>20 à 49 salariés</t>
  </si>
  <si>
    <t>50 à 249 salariés</t>
  </si>
  <si>
    <t>250 salariés et plus</t>
  </si>
  <si>
    <t>Patrimoine
30 établissements</t>
  </si>
  <si>
    <t>Publicité
1 173 établissements</t>
  </si>
  <si>
    <t>Livre et presse
2 028 établissements</t>
  </si>
  <si>
    <t>Audiovisuel
854 établissements</t>
  </si>
  <si>
    <t>Spectacle vivant
909 établissements</t>
  </si>
  <si>
    <t>Architecure
2 417 établissements</t>
  </si>
  <si>
    <t>Ensemble
10 698 établissements</t>
  </si>
  <si>
    <t>Enseignement
164 établissements</t>
  </si>
  <si>
    <t>Arts visuels
3 123 établissements</t>
  </si>
  <si>
    <t>Note de lecture : le domaine des arts visuels compte 3 123 établissements en  Provence-Alpes-Côte d’Azur, dont 88 % ne comptent aucun salarié et 12 % de 1 à 9 salariés en équivalent temps plein.</t>
  </si>
  <si>
    <t>Dénomination</t>
  </si>
  <si>
    <t>Secteur d'activité</t>
  </si>
  <si>
    <t>Domaine culturel</t>
  </si>
  <si>
    <t>Tranche d'effectif ETP</t>
  </si>
  <si>
    <t>Département</t>
  </si>
  <si>
    <t>Commune</t>
  </si>
  <si>
    <t>La Provence</t>
  </si>
  <si>
    <t>Édition de journaux</t>
  </si>
  <si>
    <t>250 à 499 salariés</t>
  </si>
  <si>
    <t>Bouches-du-Rhône</t>
  </si>
  <si>
    <t>Marseille</t>
  </si>
  <si>
    <t>France 3 Méditerranée</t>
  </si>
  <si>
    <t>Edition de chaînes généralistes</t>
  </si>
  <si>
    <t>Audiovisuel</t>
  </si>
  <si>
    <t>Nice-Matin</t>
  </si>
  <si>
    <t>Alpes-Maritimes</t>
  </si>
  <si>
    <t>Nice</t>
  </si>
  <si>
    <t>Manage Conseil</t>
  </si>
  <si>
    <t>Activités des agences de publicité</t>
  </si>
  <si>
    <t>Mouans-Sartoux</t>
  </si>
  <si>
    <t>Optimark</t>
  </si>
  <si>
    <t>200 à 249 salariés</t>
  </si>
  <si>
    <t>Aix-en-Provence</t>
  </si>
  <si>
    <t>Actes Sud</t>
  </si>
  <si>
    <t>Édition de livres</t>
  </si>
  <si>
    <t>100 à 199 salariés</t>
  </si>
  <si>
    <t>Arles</t>
  </si>
  <si>
    <t>Opéra de Toulon</t>
  </si>
  <si>
    <t>Gestion de salles de spectacles</t>
  </si>
  <si>
    <t>Var</t>
  </si>
  <si>
    <t>Toulon</t>
  </si>
  <si>
    <t>Palais des Papes</t>
  </si>
  <si>
    <t>Gestion des sites et monuments historiques et des attractions touristiques similaires</t>
  </si>
  <si>
    <t>Vaucluse</t>
  </si>
  <si>
    <t>Avignon</t>
  </si>
  <si>
    <t>HighCo Data</t>
  </si>
  <si>
    <t>Avignon Tourisme</t>
  </si>
  <si>
    <t>Champ : établissements employeurs des secteurs culturels.</t>
  </si>
  <si>
    <t>Source : Insee, Sirene / Deps, ministère de la Culture 2018.</t>
  </si>
  <si>
    <t>Etat **</t>
  </si>
  <si>
    <t>Région</t>
  </si>
  <si>
    <t>Départements</t>
  </si>
  <si>
    <t>EPCI*</t>
  </si>
  <si>
    <t>Communes*</t>
  </si>
  <si>
    <t>* Communes de plus de 3 500 habitants ; groupements composés d'au moins une commune de plus de 3 500 habitants.</t>
  </si>
  <si>
    <t>Note de lecture : en Provence-Alpes-Côte d'Azur, 56 % de la dépense culturelle publique est portée par les communes.</t>
  </si>
  <si>
    <t>Source : CNC/DABS/SRH/DEPS, Ministère de la Culture, 2018</t>
  </si>
  <si>
    <t>** Dépenses du ministère de la Culture, y compris dépenses de personnels et hors sociétés de l'audiovisuel.</t>
  </si>
  <si>
    <t>Répartition de la dépense culturelle publique en Provence-Alpes-Côte d'Azur en 2016</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</si>
  <si>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</si>
  <si>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</si>
  <si>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</si>
  <si>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</si>
  <si>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</si>
  <si>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</si>
  <si>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</si>
  <si>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</si>
  <si>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</si>
  <si>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</si>
  <si>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</si>
  <si>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</si>
  <si>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</si>
  <si>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</si>
  <si>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</si>
  <si>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de Provence-Alpes-Côte d'Azur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</si>
  <si>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</si>
  <si>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</si>
  <si>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</si>
  <si>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</si>
  <si>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</si>
  <si>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</si>
  <si>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</si>
  <si>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</si>
  <si>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</si>
  <si>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</si>
  <si>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</si>
  <si>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en € par habitant de la région</t>
  </si>
  <si>
    <t>Total (milliers d'euros)</t>
  </si>
  <si>
    <t>Note : il s'agit des dépenses exécutées 2016.</t>
  </si>
  <si>
    <t>Dépenses du ministère de la Culture et de ses opérateurs* en Provence-Alpes-Côte d'Azur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</si>
  <si>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</si>
  <si>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</si>
  <si>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</si>
  <si>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</si>
  <si>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</si>
  <si>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</si>
  <si>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</si>
  <si>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</si>
  <si>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</si>
  <si>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</si>
  <si>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</si>
  <si>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</si>
  <si>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de Provence-Alpes-Côte d'Azur de leurs groupements en faveur de l'expression lyrique et chorégraphique s'élèvent à 167 millions d'euros. </t>
  </si>
  <si>
    <t>Dépenses culturelles des communes de Provence-Alpes-Côte d'Azur et de leurs groupements par secteur d'intervention en 2016</t>
  </si>
  <si>
    <t>Provence
Alpes-Côte d'Azur</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</si>
  <si>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</si>
  <si>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</si>
  <si>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</si>
  <si>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</si>
  <si>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</si>
  <si>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</si>
  <si>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</si>
  <si>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</si>
  <si>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</si>
  <si>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</si>
  <si>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</si>
  <si>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</si>
  <si>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</si>
  <si>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</si>
  <si>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Epci : établissements publics de coopération intercommunale (à fiscalité propre)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</si>
  <si>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</si>
  <si>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</si>
  <si>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</si>
  <si>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</si>
  <si>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</si>
  <si>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</si>
  <si>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</si>
  <si>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</si>
  <si>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</si>
  <si>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</si>
  <si>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</si>
  <si>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</si>
  <si>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</si>
  <si>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</si>
  <si>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</si>
  <si>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</si>
  <si>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</si>
  <si>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</si>
  <si>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</si>
  <si>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</si>
  <si>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</si>
  <si>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</si>
  <si>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 xml:space="preserve">Part de locaux éligibles au très haut débit (30Mbit/s) </t>
    </r>
    <r>
      <rPr>
        <i/>
        <sz val="8"/>
        <rFont val="Arial"/>
        <family val="2"/>
      </rPr>
      <t>(%)</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</si>
  <si>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</si>
  <si>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</si>
  <si>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</si>
  <si>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</si>
  <si>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</si>
  <si>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</si>
  <si>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</si>
  <si>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 xml:space="preserve">Population  des quartiers "politique de la ville" </t>
    </r>
    <r>
      <rPr>
        <sz val="8"/>
        <rFont val="Arial"/>
        <family val="2"/>
      </rPr>
      <t xml:space="preserve">(2015) </t>
    </r>
    <r>
      <rPr>
        <i/>
        <sz val="8"/>
        <rFont val="Arial"/>
        <family val="2"/>
      </rPr>
      <t>(milliers)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</si>
  <si>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</si>
  <si>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</si>
  <si>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</si>
  <si>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</si>
  <si>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</si>
  <si>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Type du territoire de vie dans la typologie</t>
  </si>
  <si>
    <t>Population municipale du territoire de vie
(en milliers)</t>
  </si>
  <si>
    <t>en % de la population totale de la région</t>
  </si>
  <si>
    <t>Territoires de vie plutôt favorisés, à l'accès aux équipements rapide mais avec des difficultés socioéconomiques</t>
  </si>
  <si>
    <t>Territoires de vie plutôt denses, en situation peu favorable</t>
  </si>
  <si>
    <t>Territoires de vie plutôt aisés, éloignés de l'emploi, situés surtout dans le périurbain</t>
  </si>
  <si>
    <t>Territoires de vie de bourgs et petites villes en situation intermédiaire</t>
  </si>
  <si>
    <t>Territoires de vie isolés, peu urbanisés, hors de l'influence des grands pôles</t>
  </si>
  <si>
    <t>Territoires de vie autour de villes moyennes, offrant des emplois et des conditions de vie plutôt favorables</t>
  </si>
  <si>
    <t>Territoires de vie denses et riches, présentant d'importantes disparités entre femmes et hommes</t>
  </si>
  <si>
    <t>Territoires de vie très urbanisés, plutôt favorisés mais avec des difficultés sociales et des emplois souvent éloignés</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</si>
  <si>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</si>
  <si>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</si>
  <si>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</si>
  <si>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</si>
  <si>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</si>
  <si>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</si>
  <si>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</si>
  <si>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</si>
  <si>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Note de lecture : en Provence-Alpes-Côte d’Azur, on compte 182 lieux de visite dont 127 lieux d’exposition, 11 monuments nationaux et 44 jardins remarquables. 50 % de ces lieux de visite sont situés dans des territoires de vie plutôt favorisés, à l’accès aux équipements rapides mais avec des difficultés socio-économiques.</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</si>
  <si>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</si>
  <si>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</si>
  <si>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En part de l'ensemble des secteurs marchands (%)</t>
  </si>
  <si>
    <t>Répartition par typologie de territoire de vie (en %)</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</si>
  <si>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</si>
  <si>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</si>
  <si>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</si>
  <si>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</si>
  <si>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</si>
  <si>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</si>
  <si>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</si>
  <si>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</si>
  <si>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</si>
  <si>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</si>
  <si>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</si>
  <si>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</si>
  <si>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</si>
  <si>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</si>
  <si>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</si>
  <si>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</si>
  <si>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</si>
  <si>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</si>
  <si>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</si>
  <si>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</si>
  <si>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</si>
  <si>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r>
      <t xml:space="preserve">Provence-Alpes-Côte-d’Azur
</t>
    </r>
    <r>
      <rPr>
        <i/>
        <sz val="8"/>
        <color rgb="FF000000"/>
        <rFont val="Arial"/>
        <family val="2"/>
      </rPr>
      <t>(unités)</t>
    </r>
  </si>
  <si>
    <t>Source : Atlas régional de la culture 2018, Deps, ministère de la Culture 2018</t>
  </si>
  <si>
    <t>Région Provence-Alpes-Côte d'Azur</t>
  </si>
  <si>
    <t>En milliers d'euros</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</si>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</sst>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4">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sz val="11"/>
      <color theme="1"/>
      <name val="Liberation Sans"/>
      <family val="2"/>
    </font>
    <font>
      <sz val="11"/>
      <color rgb="FF000000"/>
      <name val="Calibri1"/>
      <family val="2"/>
    </font>
    <font>
      <sz val="10"/>
      <color rgb="FF000000"/>
      <name val="Calibri1"/>
      <family val="2"/>
    </font>
    <font>
      <sz val="10"/>
      <color rgb="FF000000"/>
      <name val="Arial"/>
      <family val="2"/>
    </font>
    <font>
      <b/>
      <sz val="10"/>
      <color rgb="FF000000"/>
      <name val="Arial"/>
      <family val="2"/>
    </font>
    <font>
      <b/>
      <sz val="11"/>
      <color rgb="FF000000"/>
      <name val="Calibri1"/>
      <family val="2"/>
    </font>
    <font>
      <sz val="8"/>
      <color theme="1"/>
      <name val="Arial"/>
      <family val="2"/>
    </font>
    <font>
      <i/>
      <sz val="8"/>
      <color theme="1"/>
      <name val="Arial"/>
      <family val="2"/>
    </font>
    <font>
      <sz val="11"/>
      <color theme="1"/>
      <name val="Arial"/>
      <family val="2"/>
    </font>
    <font>
      <b/>
      <sz val="8"/>
      <color theme="1"/>
      <name val="Arial"/>
      <family val="2"/>
    </font>
    <font>
      <sz val="8"/>
      <color rgb="FF000000"/>
      <name val="Arial"/>
      <family val="2"/>
    </font>
    <font>
      <b/>
      <sz val="8"/>
      <color rgb="FF000000"/>
      <name val="Arial"/>
      <family val="2"/>
    </font>
    <font>
      <i/>
      <sz val="8"/>
      <color rgb="FF000000"/>
      <name val="Arial"/>
      <family val="2"/>
    </font>
    <font>
      <sz val="8"/>
      <color rgb="FFFF0000"/>
      <name val="Arial"/>
      <family val="2"/>
    </font>
    <font>
      <sz val="8"/>
      <color rgb="FFFF3333"/>
      <name val="Arial"/>
      <family val="2"/>
    </font>
    <font>
      <sz val="11"/>
      <color rgb="FFFF0000"/>
      <name val="Arial"/>
      <family val="2"/>
    </font>
    <font>
      <sz val="8"/>
      <name val="Arial"/>
      <family val="2"/>
    </font>
    <font>
      <i/>
      <sz val="8"/>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sz val="11"/>
      <color rgb="FF000000"/>
      <name val="Calibri"/>
      <family val="2"/>
      <charset val="1"/>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60">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6">
    <xf numFmtId="0" fontId="0" fillId="0" borderId="0"/>
    <xf numFmtId="0" fontId="2" fillId="0" borderId="0" applyNumberFormat="0" applyFill="0" applyBorder="0" applyAlignment="0" applyProtection="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alignment horizontal="left"/>
    </xf>
    <xf numFmtId="0" fontId="9" fillId="0" borderId="0">
      <alignment horizontal="left"/>
    </xf>
    <xf numFmtId="0" fontId="5" fillId="0" borderId="0"/>
    <xf numFmtId="0" fontId="5" fillId="0" borderId="0"/>
    <xf numFmtId="0" fontId="9" fillId="0" borderId="0"/>
    <xf numFmtId="43" fontId="22" fillId="0" borderId="0" applyFont="0" applyFill="0" applyBorder="0" applyAlignment="0" applyProtection="0"/>
    <xf numFmtId="9" fontId="22" fillId="0" borderId="0" applyFont="0" applyFill="0" applyBorder="0" applyAlignment="0" applyProtection="0"/>
    <xf numFmtId="0" fontId="23" fillId="0" borderId="0" applyNumberFormat="0" applyFill="0" applyBorder="0" applyAlignment="0" applyProtection="0"/>
    <xf numFmtId="0" fontId="26" fillId="0" borderId="0"/>
    <xf numFmtId="0" fontId="33" fillId="0" borderId="0"/>
  </cellStyleXfs>
  <cellXfs count="296">
    <xf numFmtId="0" fontId="0" fillId="0" borderId="0" xfId="0"/>
    <xf numFmtId="0" fontId="1" fillId="0" borderId="0" xfId="0" applyFont="1"/>
    <xf numFmtId="0" fontId="2" fillId="0" borderId="0" xfId="1"/>
    <xf numFmtId="0" fontId="3" fillId="0" borderId="0" xfId="0" applyFont="1"/>
    <xf numFmtId="0" fontId="6" fillId="0" borderId="0" xfId="3" applyFont="1"/>
    <xf numFmtId="0" fontId="7" fillId="0" borderId="0" xfId="3" applyFont="1"/>
    <xf numFmtId="0" fontId="7" fillId="0" borderId="0" xfId="6" applyFont="1" applyBorder="1">
      <alignment horizontal="left"/>
    </xf>
    <xf numFmtId="3" fontId="7" fillId="0" borderId="0" xfId="9" applyNumberFormat="1" applyFont="1" applyBorder="1"/>
    <xf numFmtId="3" fontId="8" fillId="0" borderId="0" xfId="10" applyNumberFormat="1" applyFont="1" applyBorder="1"/>
    <xf numFmtId="0" fontId="10" fillId="0" borderId="0" xfId="0" applyFont="1"/>
    <xf numFmtId="0" fontId="11" fillId="0" borderId="0" xfId="0" applyFont="1"/>
    <xf numFmtId="0" fontId="12" fillId="0" borderId="0" xfId="0" applyFont="1"/>
    <xf numFmtId="0" fontId="13" fillId="0" borderId="2" xfId="0" applyFont="1" applyBorder="1"/>
    <xf numFmtId="3" fontId="10" fillId="0" borderId="0" xfId="0" applyNumberFormat="1" applyFont="1"/>
    <xf numFmtId="3" fontId="13" fillId="0" borderId="2" xfId="0" applyNumberFormat="1" applyFont="1" applyBorder="1"/>
    <xf numFmtId="9" fontId="13" fillId="0" borderId="1" xfId="0" applyNumberFormat="1" applyFont="1" applyBorder="1"/>
    <xf numFmtId="0" fontId="14" fillId="0" borderId="0" xfId="3" applyFont="1"/>
    <xf numFmtId="0" fontId="15" fillId="0" borderId="0" xfId="3" applyFont="1" applyBorder="1" applyAlignment="1">
      <alignment horizontal="center"/>
    </xf>
    <xf numFmtId="3" fontId="14" fillId="0" borderId="0" xfId="3" applyNumberFormat="1" applyFont="1" applyBorder="1"/>
    <xf numFmtId="0" fontId="14" fillId="0" borderId="0" xfId="6" applyFont="1" applyBorder="1">
      <alignment horizontal="left"/>
    </xf>
    <xf numFmtId="0" fontId="15" fillId="0" borderId="0" xfId="7" applyFont="1" applyBorder="1">
      <alignment horizontal="left"/>
    </xf>
    <xf numFmtId="3" fontId="14" fillId="0" borderId="0" xfId="9" applyNumberFormat="1" applyFont="1" applyBorder="1"/>
    <xf numFmtId="3" fontId="15" fillId="0" borderId="0" xfId="10" applyNumberFormat="1" applyFont="1" applyBorder="1"/>
    <xf numFmtId="0" fontId="8" fillId="0" borderId="0" xfId="3" applyFont="1"/>
    <xf numFmtId="0" fontId="16" fillId="0" borderId="0" xfId="3" applyFont="1"/>
    <xf numFmtId="9" fontId="13" fillId="0" borderId="3" xfId="2" applyFont="1" applyBorder="1"/>
    <xf numFmtId="0" fontId="15" fillId="0" borderId="4" xfId="3" applyFont="1" applyBorder="1"/>
    <xf numFmtId="3" fontId="15" fillId="0" borderId="5" xfId="3" applyNumberFormat="1" applyFont="1" applyBorder="1"/>
    <xf numFmtId="9" fontId="14" fillId="0" borderId="0" xfId="4" applyFont="1" applyBorder="1"/>
    <xf numFmtId="9" fontId="14" fillId="0" borderId="6" xfId="4" applyFont="1" applyFill="1" applyBorder="1"/>
    <xf numFmtId="9" fontId="14" fillId="0" borderId="0" xfId="4" applyFont="1" applyBorder="1" applyAlignment="1">
      <alignment horizontal="right"/>
    </xf>
    <xf numFmtId="9" fontId="14" fillId="0" borderId="7" xfId="4" applyFont="1" applyBorder="1" applyAlignment="1">
      <alignment horizontal="right"/>
    </xf>
    <xf numFmtId="9" fontId="15" fillId="0" borderId="1" xfId="4" applyFont="1" applyBorder="1"/>
    <xf numFmtId="0" fontId="15" fillId="0" borderId="0" xfId="3" applyFont="1" applyBorder="1"/>
    <xf numFmtId="9" fontId="15" fillId="0" borderId="0" xfId="4" applyFont="1" applyBorder="1"/>
    <xf numFmtId="0" fontId="17" fillId="0" borderId="0" xfId="3" applyFont="1" applyBorder="1"/>
    <xf numFmtId="0" fontId="18" fillId="0" borderId="0" xfId="3" applyFont="1" applyBorder="1"/>
    <xf numFmtId="0" fontId="16" fillId="0" borderId="0" xfId="3" applyFont="1" applyBorder="1"/>
    <xf numFmtId="0" fontId="15" fillId="0" borderId="8" xfId="3" applyFont="1" applyBorder="1"/>
    <xf numFmtId="3" fontId="15" fillId="0" borderId="9" xfId="3" applyNumberFormat="1" applyFont="1" applyBorder="1"/>
    <xf numFmtId="0" fontId="15" fillId="0" borderId="11" xfId="3" applyFont="1" applyBorder="1"/>
    <xf numFmtId="0" fontId="15" fillId="0" borderId="12" xfId="3" applyFont="1" applyBorder="1"/>
    <xf numFmtId="0" fontId="14" fillId="0" borderId="13" xfId="3" applyFont="1" applyBorder="1"/>
    <xf numFmtId="9" fontId="14" fillId="0" borderId="14" xfId="4" applyFont="1" applyFill="1" applyBorder="1"/>
    <xf numFmtId="9" fontId="14" fillId="0" borderId="15" xfId="4" applyFont="1" applyBorder="1" applyAlignment="1">
      <alignment horizontal="right"/>
    </xf>
    <xf numFmtId="0" fontId="15" fillId="0" borderId="16" xfId="3" applyFont="1" applyBorder="1"/>
    <xf numFmtId="9" fontId="15" fillId="0" borderId="17" xfId="4" applyFont="1" applyFill="1" applyBorder="1"/>
    <xf numFmtId="0" fontId="15" fillId="0" borderId="18" xfId="3" applyFont="1" applyBorder="1"/>
    <xf numFmtId="9" fontId="15" fillId="0" borderId="19" xfId="4" applyFont="1" applyBorder="1"/>
    <xf numFmtId="9" fontId="14" fillId="0" borderId="20" xfId="4" applyFont="1" applyBorder="1"/>
    <xf numFmtId="0" fontId="13" fillId="0" borderId="22" xfId="0" applyFont="1" applyBorder="1"/>
    <xf numFmtId="0" fontId="13" fillId="0" borderId="16" xfId="0" applyFont="1" applyBorder="1"/>
    <xf numFmtId="0" fontId="13" fillId="0" borderId="23" xfId="0" applyFont="1" applyBorder="1"/>
    <xf numFmtId="3" fontId="10" fillId="0" borderId="0" xfId="0" applyNumberFormat="1" applyFont="1" applyBorder="1"/>
    <xf numFmtId="9" fontId="10" fillId="0" borderId="0" xfId="2" applyFont="1" applyBorder="1"/>
    <xf numFmtId="9" fontId="10" fillId="0" borderId="14" xfId="2" applyFont="1" applyBorder="1"/>
    <xf numFmtId="9" fontId="13" fillId="0" borderId="24" xfId="2" applyFont="1" applyBorder="1"/>
    <xf numFmtId="0" fontId="13" fillId="0" borderId="18" xfId="0" applyFont="1" applyBorder="1"/>
    <xf numFmtId="0" fontId="10" fillId="0" borderId="25" xfId="0" applyFont="1" applyBorder="1"/>
    <xf numFmtId="164" fontId="13" fillId="0" borderId="26" xfId="2" applyNumberFormat="1" applyFont="1" applyBorder="1"/>
    <xf numFmtId="164" fontId="13" fillId="0" borderId="20" xfId="2" applyNumberFormat="1" applyFont="1" applyBorder="1"/>
    <xf numFmtId="0" fontId="13" fillId="0" borderId="28" xfId="0" applyFont="1" applyBorder="1"/>
    <xf numFmtId="0" fontId="10" fillId="0" borderId="29" xfId="0" applyFont="1" applyBorder="1"/>
    <xf numFmtId="0" fontId="10" fillId="0" borderId="7" xfId="0" applyFont="1" applyBorder="1"/>
    <xf numFmtId="0" fontId="10" fillId="0" borderId="30" xfId="0" applyFont="1" applyBorder="1"/>
    <xf numFmtId="0" fontId="17" fillId="0" borderId="0" xfId="3" applyFont="1" applyFill="1" applyBorder="1"/>
    <xf numFmtId="3" fontId="17" fillId="0" borderId="0" xfId="4" applyNumberFormat="1" applyFont="1" applyFill="1" applyBorder="1"/>
    <xf numFmtId="9" fontId="17" fillId="0" borderId="0" xfId="4" applyFont="1" applyFill="1" applyBorder="1"/>
    <xf numFmtId="3" fontId="17" fillId="0" borderId="0" xfId="3" applyNumberFormat="1" applyFont="1" applyFill="1" applyBorder="1"/>
    <xf numFmtId="0" fontId="17" fillId="0" borderId="0" xfId="3" applyFont="1" applyFill="1"/>
    <xf numFmtId="0" fontId="17" fillId="0" borderId="0" xfId="0" applyFont="1" applyFill="1"/>
    <xf numFmtId="0" fontId="19" fillId="0" borderId="0" xfId="0" applyFont="1" applyFill="1"/>
    <xf numFmtId="3" fontId="14" fillId="0" borderId="7" xfId="4" applyNumberFormat="1" applyFont="1" applyFill="1" applyBorder="1"/>
    <xf numFmtId="9" fontId="14" fillId="0" borderId="7" xfId="4" applyFont="1" applyFill="1" applyBorder="1"/>
    <xf numFmtId="0" fontId="15" fillId="0" borderId="31" xfId="3" applyFont="1" applyFill="1" applyBorder="1"/>
    <xf numFmtId="0" fontId="15" fillId="0" borderId="32" xfId="3" applyFont="1" applyFill="1" applyBorder="1"/>
    <xf numFmtId="3" fontId="15" fillId="0" borderId="32" xfId="3" applyNumberFormat="1" applyFont="1" applyFill="1" applyBorder="1"/>
    <xf numFmtId="0" fontId="15" fillId="0" borderId="10" xfId="3" applyFont="1" applyFill="1" applyBorder="1"/>
    <xf numFmtId="0" fontId="14" fillId="0" borderId="33" xfId="3" applyFont="1" applyFill="1" applyBorder="1"/>
    <xf numFmtId="3" fontId="14" fillId="0" borderId="15" xfId="4" applyNumberFormat="1" applyFont="1" applyFill="1" applyBorder="1"/>
    <xf numFmtId="0" fontId="14" fillId="0" borderId="34" xfId="3" applyFont="1" applyFill="1" applyBorder="1"/>
    <xf numFmtId="3" fontId="14" fillId="0" borderId="35" xfId="4" applyNumberFormat="1" applyFont="1" applyFill="1" applyBorder="1"/>
    <xf numFmtId="9" fontId="14" fillId="0" borderId="35" xfId="4" applyFont="1" applyFill="1" applyBorder="1"/>
    <xf numFmtId="3" fontId="14" fillId="0" borderId="36" xfId="4" applyNumberFormat="1" applyFont="1" applyFill="1" applyBorder="1"/>
    <xf numFmtId="0" fontId="10" fillId="0" borderId="37" xfId="0" applyFont="1" applyBorder="1"/>
    <xf numFmtId="0" fontId="10" fillId="0" borderId="13" xfId="0" applyFont="1" applyBorder="1"/>
    <xf numFmtId="9" fontId="13" fillId="0" borderId="23" xfId="0" applyNumberFormat="1" applyFont="1" applyBorder="1"/>
    <xf numFmtId="0" fontId="13" fillId="0" borderId="0" xfId="0" applyFont="1"/>
    <xf numFmtId="0" fontId="13" fillId="0" borderId="38" xfId="0" applyFont="1" applyBorder="1" applyAlignment="1">
      <alignment horizontal="center" vertical="center"/>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0" fillId="0" borderId="33" xfId="0" applyFont="1" applyBorder="1"/>
    <xf numFmtId="3" fontId="10" fillId="0" borderId="0" xfId="0" applyNumberFormat="1" applyFont="1" applyBorder="1" applyAlignment="1">
      <alignment horizontal="center"/>
    </xf>
    <xf numFmtId="3" fontId="10" fillId="0" borderId="15" xfId="0" applyNumberFormat="1" applyFont="1" applyBorder="1" applyAlignment="1">
      <alignment horizontal="center"/>
    </xf>
    <xf numFmtId="0" fontId="20" fillId="0" borderId="34" xfId="0" applyFont="1" applyBorder="1"/>
    <xf numFmtId="3" fontId="20" fillId="0" borderId="41" xfId="0" applyNumberFormat="1" applyFont="1" applyBorder="1"/>
    <xf numFmtId="3" fontId="21" fillId="0" borderId="41" xfId="0" quotePrefix="1" applyNumberFormat="1" applyFont="1" applyBorder="1" applyAlignment="1">
      <alignment horizontal="center"/>
    </xf>
    <xf numFmtId="3" fontId="21" fillId="0" borderId="36" xfId="0" applyNumberFormat="1" applyFont="1" applyBorder="1" applyAlignment="1">
      <alignment horizontal="center"/>
    </xf>
    <xf numFmtId="0" fontId="10" fillId="0" borderId="0" xfId="0" applyFont="1" applyAlignment="1">
      <alignment horizontal="center"/>
    </xf>
    <xf numFmtId="0" fontId="11" fillId="0" borderId="0" xfId="0" applyFont="1" applyAlignment="1"/>
    <xf numFmtId="3" fontId="10" fillId="0" borderId="15" xfId="0" applyNumberFormat="1" applyFont="1" applyBorder="1"/>
    <xf numFmtId="1" fontId="10" fillId="0" borderId="0" xfId="0" applyNumberFormat="1" applyFont="1" applyBorder="1"/>
    <xf numFmtId="1" fontId="10" fillId="0" borderId="15" xfId="0" applyNumberFormat="1" applyFont="1" applyBorder="1"/>
    <xf numFmtId="0" fontId="10" fillId="0" borderId="34" xfId="0" applyFont="1" applyBorder="1"/>
    <xf numFmtId="1" fontId="10" fillId="0" borderId="41" xfId="0" applyNumberFormat="1" applyFont="1" applyBorder="1"/>
    <xf numFmtId="1" fontId="10" fillId="0" borderId="36" xfId="0" applyNumberFormat="1" applyFont="1" applyBorder="1"/>
    <xf numFmtId="0" fontId="10" fillId="0" borderId="31" xfId="0" applyFont="1" applyBorder="1"/>
    <xf numFmtId="165" fontId="10" fillId="0" borderId="42" xfId="0" applyNumberFormat="1" applyFont="1" applyBorder="1" applyAlignment="1">
      <alignment wrapText="1"/>
    </xf>
    <xf numFmtId="165" fontId="10" fillId="0" borderId="10" xfId="0" applyNumberFormat="1" applyFont="1" applyBorder="1" applyAlignment="1">
      <alignment wrapText="1"/>
    </xf>
    <xf numFmtId="0" fontId="10" fillId="0" borderId="0" xfId="0" applyFont="1" applyAlignment="1">
      <alignment wrapText="1"/>
    </xf>
    <xf numFmtId="0" fontId="10" fillId="0" borderId="33" xfId="0" applyFont="1" applyBorder="1" applyAlignment="1">
      <alignment wrapText="1"/>
    </xf>
    <xf numFmtId="0" fontId="10" fillId="0" borderId="34" xfId="0" applyFont="1" applyBorder="1" applyAlignment="1">
      <alignment wrapText="1"/>
    </xf>
    <xf numFmtId="3" fontId="10" fillId="0" borderId="41" xfId="0" applyNumberFormat="1" applyFont="1" applyBorder="1"/>
    <xf numFmtId="3" fontId="10" fillId="0" borderId="36" xfId="0" applyNumberFormat="1" applyFont="1" applyBorder="1"/>
    <xf numFmtId="0" fontId="10" fillId="0" borderId="42" xfId="0" applyFont="1" applyBorder="1"/>
    <xf numFmtId="0" fontId="10" fillId="0" borderId="10" xfId="0" applyFont="1" applyBorder="1"/>
    <xf numFmtId="0" fontId="13" fillId="0" borderId="33" xfId="0" applyFont="1" applyBorder="1" applyAlignment="1">
      <alignment wrapText="1"/>
    </xf>
    <xf numFmtId="3" fontId="13" fillId="0" borderId="0" xfId="0" applyNumberFormat="1" applyFont="1" applyBorder="1"/>
    <xf numFmtId="3" fontId="13" fillId="0" borderId="15" xfId="0" applyNumberFormat="1" applyFont="1" applyBorder="1"/>
    <xf numFmtId="0" fontId="13" fillId="0" borderId="31" xfId="0" applyFont="1" applyBorder="1" applyAlignment="1">
      <alignment horizontal="center"/>
    </xf>
    <xf numFmtId="0" fontId="13" fillId="0" borderId="42" xfId="0" applyFont="1" applyBorder="1" applyAlignment="1">
      <alignment horizontal="center"/>
    </xf>
    <xf numFmtId="0" fontId="13" fillId="0" borderId="42" xfId="0" applyFont="1" applyBorder="1" applyAlignment="1">
      <alignment horizontal="center" wrapText="1"/>
    </xf>
    <xf numFmtId="0" fontId="13" fillId="0" borderId="10" xfId="0" applyFont="1" applyBorder="1" applyAlignment="1">
      <alignment horizontal="center" wrapText="1"/>
    </xf>
    <xf numFmtId="0" fontId="20" fillId="0" borderId="33" xfId="0" applyFont="1" applyBorder="1"/>
    <xf numFmtId="0" fontId="20" fillId="0" borderId="0" xfId="0" applyFont="1" applyBorder="1" applyAlignment="1">
      <alignment horizontal="left"/>
    </xf>
    <xf numFmtId="0" fontId="20" fillId="0" borderId="0" xfId="0" applyFont="1" applyBorder="1"/>
    <xf numFmtId="0" fontId="20" fillId="0" borderId="0" xfId="0" applyFont="1" applyBorder="1" applyAlignment="1">
      <alignment horizontal="right"/>
    </xf>
    <xf numFmtId="0" fontId="20" fillId="0" borderId="15" xfId="0" applyFont="1" applyBorder="1"/>
    <xf numFmtId="0" fontId="10" fillId="0" borderId="0" xfId="0" applyFont="1" applyBorder="1" applyAlignment="1">
      <alignment horizontal="right"/>
    </xf>
    <xf numFmtId="0" fontId="10" fillId="0" borderId="0" xfId="0" applyFont="1" applyBorder="1"/>
    <xf numFmtId="0" fontId="10" fillId="0" borderId="15" xfId="0" applyFont="1" applyBorder="1"/>
    <xf numFmtId="0" fontId="10" fillId="0" borderId="0" xfId="0" applyFont="1" applyBorder="1" applyAlignment="1">
      <alignment horizontal="left"/>
    </xf>
    <xf numFmtId="0" fontId="10" fillId="0" borderId="41" xfId="0" applyFont="1" applyBorder="1" applyAlignment="1">
      <alignment horizontal="left"/>
    </xf>
    <xf numFmtId="0" fontId="10" fillId="0" borderId="41" xfId="0" applyFont="1" applyBorder="1"/>
    <xf numFmtId="0" fontId="10" fillId="0" borderId="41" xfId="0" applyFont="1" applyBorder="1" applyAlignment="1">
      <alignment horizontal="right"/>
    </xf>
    <xf numFmtId="0" fontId="10" fillId="0" borderId="36" xfId="0" applyFont="1" applyBorder="1"/>
    <xf numFmtId="0" fontId="10" fillId="0" borderId="0" xfId="0" applyFont="1" applyAlignment="1"/>
    <xf numFmtId="0" fontId="24" fillId="0" borderId="0" xfId="0" applyFont="1"/>
    <xf numFmtId="0" fontId="20" fillId="0" borderId="0" xfId="0" applyFont="1"/>
    <xf numFmtId="9" fontId="20" fillId="0" borderId="0" xfId="0" applyNumberFormat="1" applyFont="1"/>
    <xf numFmtId="3" fontId="20" fillId="0" borderId="0" xfId="0" applyNumberFormat="1" applyFont="1"/>
    <xf numFmtId="0" fontId="21" fillId="0" borderId="0" xfId="0" applyFont="1"/>
    <xf numFmtId="0" fontId="21" fillId="0" borderId="0" xfId="0" applyFont="1" applyAlignment="1">
      <alignment horizontal="right"/>
    </xf>
    <xf numFmtId="0" fontId="25" fillId="2" borderId="0" xfId="13" applyFont="1" applyFill="1" applyBorder="1" applyAlignment="1">
      <alignment horizontal="left"/>
    </xf>
    <xf numFmtId="0" fontId="21" fillId="0" borderId="0" xfId="13" applyFont="1" applyBorder="1" applyAlignment="1">
      <alignment horizontal="right" vertical="center" wrapText="1"/>
    </xf>
    <xf numFmtId="9" fontId="21" fillId="0" borderId="0" xfId="0" applyNumberFormat="1" applyFont="1" applyAlignment="1">
      <alignment vertical="center"/>
    </xf>
    <xf numFmtId="9" fontId="21" fillId="0" borderId="0" xfId="12" applyFont="1" applyAlignment="1">
      <alignment vertical="center"/>
    </xf>
    <xf numFmtId="0" fontId="21" fillId="0" borderId="0" xfId="13" applyFont="1" applyBorder="1" applyAlignment="1">
      <alignment horizontal="left"/>
    </xf>
    <xf numFmtId="3" fontId="21" fillId="0" borderId="0" xfId="0" applyNumberFormat="1" applyFont="1"/>
    <xf numFmtId="0" fontId="25" fillId="2" borderId="0" xfId="13" applyFont="1" applyFill="1" applyBorder="1"/>
    <xf numFmtId="165" fontId="21" fillId="0" borderId="0" xfId="0" applyNumberFormat="1" applyFont="1"/>
    <xf numFmtId="165" fontId="20" fillId="0" borderId="0" xfId="0" applyNumberFormat="1" applyFont="1"/>
    <xf numFmtId="166" fontId="21" fillId="0" borderId="0" xfId="0" applyNumberFormat="1" applyFont="1"/>
    <xf numFmtId="0" fontId="21" fillId="0" borderId="0" xfId="13" applyFont="1" applyBorder="1" applyAlignment="1">
      <alignment horizontal="center" vertical="center" wrapText="1"/>
    </xf>
    <xf numFmtId="0" fontId="20" fillId="0" borderId="0" xfId="13" applyFont="1" applyBorder="1" applyAlignment="1">
      <alignment horizontal="center" vertical="center" wrapText="1"/>
    </xf>
    <xf numFmtId="0" fontId="20" fillId="0" borderId="0" xfId="13" applyFont="1" applyBorder="1" applyAlignment="1">
      <alignment horizontal="center" vertical="center"/>
    </xf>
    <xf numFmtId="0" fontId="21" fillId="2" borderId="0" xfId="13" applyFont="1" applyFill="1" applyBorder="1"/>
    <xf numFmtId="0" fontId="20" fillId="0" borderId="0" xfId="13" applyFont="1" applyBorder="1"/>
    <xf numFmtId="3" fontId="20" fillId="3" borderId="0" xfId="0" applyNumberFormat="1" applyFont="1" applyFill="1"/>
    <xf numFmtId="0" fontId="20" fillId="3" borderId="0" xfId="0" applyFont="1" applyFill="1"/>
    <xf numFmtId="166" fontId="20" fillId="0" borderId="0" xfId="0" applyNumberFormat="1" applyFont="1"/>
    <xf numFmtId="3" fontId="20" fillId="3" borderId="0" xfId="0" applyNumberFormat="1" applyFont="1" applyFill="1" applyBorder="1"/>
    <xf numFmtId="0" fontId="20" fillId="3" borderId="0" xfId="0" applyFont="1" applyFill="1" applyBorder="1"/>
    <xf numFmtId="164" fontId="20" fillId="0" borderId="0" xfId="13" applyNumberFormat="1" applyFont="1" applyFill="1"/>
    <xf numFmtId="164" fontId="21" fillId="0" borderId="0" xfId="13" applyNumberFormat="1" applyFont="1" applyFill="1"/>
    <xf numFmtId="164" fontId="20" fillId="0" borderId="0" xfId="12" applyNumberFormat="1" applyFont="1"/>
    <xf numFmtId="167" fontId="20" fillId="0" borderId="0" xfId="11" applyNumberFormat="1" applyFont="1"/>
    <xf numFmtId="0" fontId="25" fillId="0" borderId="43" xfId="0" applyFont="1" applyBorder="1" applyAlignment="1">
      <alignment horizontal="center" vertical="center"/>
    </xf>
    <xf numFmtId="0" fontId="21" fillId="0" borderId="44" xfId="0" applyFont="1" applyBorder="1" applyAlignment="1">
      <alignment horizontal="center" vertical="center" wrapText="1"/>
    </xf>
    <xf numFmtId="0" fontId="25" fillId="0" borderId="45" xfId="0" applyFont="1" applyBorder="1" applyAlignment="1">
      <alignment horizontal="center" vertical="center"/>
    </xf>
    <xf numFmtId="3" fontId="21" fillId="0" borderId="47" xfId="0" applyNumberFormat="1" applyFont="1" applyBorder="1"/>
    <xf numFmtId="3" fontId="21" fillId="0" borderId="47" xfId="0" applyNumberFormat="1" applyFont="1" applyBorder="1" applyAlignment="1">
      <alignment vertical="center"/>
    </xf>
    <xf numFmtId="3" fontId="24" fillId="0" borderId="50" xfId="0" applyNumberFormat="1" applyFont="1" applyBorder="1"/>
    <xf numFmtId="3" fontId="24" fillId="0" borderId="52" xfId="0" applyNumberFormat="1" applyFont="1" applyBorder="1"/>
    <xf numFmtId="0" fontId="25" fillId="0" borderId="53" xfId="0" applyFont="1" applyFill="1" applyBorder="1"/>
    <xf numFmtId="165" fontId="21" fillId="0" borderId="52" xfId="0" applyNumberFormat="1" applyFont="1" applyFill="1" applyBorder="1"/>
    <xf numFmtId="0" fontId="25" fillId="0" borderId="0" xfId="0" applyFont="1" applyFill="1" applyAlignment="1">
      <alignment wrapText="1"/>
    </xf>
    <xf numFmtId="0" fontId="20" fillId="0" borderId="0" xfId="3" applyFont="1" applyBorder="1" applyAlignment="1">
      <alignment vertical="center" wrapText="1"/>
    </xf>
    <xf numFmtId="0" fontId="20" fillId="0" borderId="46" xfId="0" applyFont="1" applyBorder="1"/>
    <xf numFmtId="3" fontId="20" fillId="0" borderId="47" xfId="0" applyNumberFormat="1" applyFont="1" applyBorder="1"/>
    <xf numFmtId="9" fontId="21" fillId="0" borderId="47" xfId="0" applyNumberFormat="1" applyFont="1" applyBorder="1"/>
    <xf numFmtId="0" fontId="20" fillId="0" borderId="48" xfId="0" applyFont="1" applyBorder="1" applyAlignment="1">
      <alignment vertical="center" wrapText="1"/>
    </xf>
    <xf numFmtId="3" fontId="20" fillId="0" borderId="47" xfId="0" applyNumberFormat="1" applyFont="1" applyBorder="1" applyAlignment="1">
      <alignment vertical="center"/>
    </xf>
    <xf numFmtId="0" fontId="20" fillId="0" borderId="48" xfId="0" applyFont="1" applyBorder="1"/>
    <xf numFmtId="0" fontId="25" fillId="0" borderId="49" xfId="0" applyFont="1" applyBorder="1"/>
    <xf numFmtId="3" fontId="25" fillId="0" borderId="50" xfId="0" applyNumberFormat="1" applyFont="1" applyBorder="1"/>
    <xf numFmtId="9" fontId="24" fillId="0" borderId="50" xfId="0" applyNumberFormat="1" applyFont="1" applyBorder="1"/>
    <xf numFmtId="0" fontId="25" fillId="0" borderId="51" xfId="0" applyFont="1" applyBorder="1"/>
    <xf numFmtId="3" fontId="25" fillId="0" borderId="52" xfId="0" applyNumberFormat="1" applyFont="1" applyBorder="1"/>
    <xf numFmtId="3" fontId="25" fillId="0" borderId="53" xfId="0" applyNumberFormat="1" applyFont="1" applyBorder="1"/>
    <xf numFmtId="9" fontId="24" fillId="0" borderId="0" xfId="0" applyNumberFormat="1" applyFont="1" applyBorder="1"/>
    <xf numFmtId="165" fontId="20" fillId="0" borderId="52" xfId="0" applyNumberFormat="1" applyFont="1" applyFill="1" applyBorder="1"/>
    <xf numFmtId="165" fontId="20" fillId="0" borderId="53" xfId="0" applyNumberFormat="1" applyFont="1" applyFill="1" applyBorder="1"/>
    <xf numFmtId="165" fontId="21" fillId="0" borderId="0" xfId="0" applyNumberFormat="1" applyFont="1" applyFill="1" applyBorder="1"/>
    <xf numFmtId="166" fontId="21" fillId="0" borderId="54" xfId="0" applyNumberFormat="1" applyFont="1" applyFill="1" applyBorder="1" applyAlignment="1">
      <alignment vertical="center"/>
    </xf>
    <xf numFmtId="166" fontId="21" fillId="0" borderId="46" xfId="0" applyNumberFormat="1"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xf numFmtId="0" fontId="20" fillId="0" borderId="0" xfId="0" applyFont="1" applyFill="1"/>
    <xf numFmtId="0" fontId="25" fillId="0" borderId="0" xfId="0" applyFont="1" applyAlignment="1">
      <alignment horizontal="center" vertical="center"/>
    </xf>
    <xf numFmtId="3" fontId="25" fillId="0" borderId="0" xfId="0" applyNumberFormat="1" applyFont="1"/>
    <xf numFmtId="0" fontId="25" fillId="0" borderId="0" xfId="0" applyFont="1" applyAlignment="1">
      <alignment horizontal="right"/>
    </xf>
    <xf numFmtId="167" fontId="10" fillId="0" borderId="0" xfId="11" applyNumberFormat="1" applyFont="1"/>
    <xf numFmtId="167" fontId="10" fillId="0" borderId="0" xfId="11" applyNumberFormat="1" applyFont="1" applyAlignment="1">
      <alignment horizontal="right"/>
    </xf>
    <xf numFmtId="0" fontId="20" fillId="0" borderId="0" xfId="0" applyFont="1" applyAlignment="1">
      <alignment horizontal="center" vertical="center"/>
    </xf>
    <xf numFmtId="0" fontId="29" fillId="4" borderId="0" xfId="0" applyFont="1" applyFill="1" applyAlignment="1">
      <alignment horizontal="center" vertical="center" wrapText="1"/>
    </xf>
    <xf numFmtId="0" fontId="10" fillId="4" borderId="0" xfId="0" applyFont="1" applyFill="1" applyAlignment="1">
      <alignment horizontal="center" vertical="center" wrapText="1"/>
    </xf>
    <xf numFmtId="0" fontId="29" fillId="4" borderId="0" xfId="0" applyFont="1" applyFill="1" applyAlignment="1">
      <alignment horizontal="left" vertical="center"/>
    </xf>
    <xf numFmtId="0" fontId="10" fillId="4" borderId="0" xfId="0" applyFont="1" applyFill="1"/>
    <xf numFmtId="0" fontId="25" fillId="4" borderId="0" xfId="0" applyFont="1" applyFill="1" applyAlignment="1">
      <alignment horizontal="center"/>
    </xf>
    <xf numFmtId="0" fontId="20" fillId="0" borderId="0" xfId="0" applyFont="1" applyAlignment="1">
      <alignment vertical="top"/>
    </xf>
    <xf numFmtId="3" fontId="10" fillId="4" borderId="0" xfId="0" applyNumberFormat="1" applyFont="1" applyFill="1"/>
    <xf numFmtId="3" fontId="10" fillId="4" borderId="0" xfId="0" applyNumberFormat="1" applyFont="1" applyFill="1" applyAlignment="1">
      <alignment horizontal="right" indent="3"/>
    </xf>
    <xf numFmtId="0" fontId="10" fillId="4" borderId="0" xfId="0" applyFont="1" applyFill="1" applyAlignment="1">
      <alignment horizontal="right"/>
    </xf>
    <xf numFmtId="0" fontId="20" fillId="0" borderId="0" xfId="0" applyFont="1" applyAlignment="1">
      <alignment horizontal="right" indent="1"/>
    </xf>
    <xf numFmtId="0" fontId="10" fillId="4" borderId="0" xfId="0" applyFont="1" applyFill="1" applyAlignment="1">
      <alignment horizontal="right" indent="3"/>
    </xf>
    <xf numFmtId="0" fontId="20" fillId="0" borderId="0" xfId="0" applyFont="1" applyAlignment="1">
      <alignment horizontal="left" indent="2"/>
    </xf>
    <xf numFmtId="0" fontId="20" fillId="0" borderId="0" xfId="0" applyFont="1" applyAlignment="1">
      <alignment horizontal="left"/>
    </xf>
    <xf numFmtId="1" fontId="10" fillId="4" borderId="0" xfId="0" applyNumberFormat="1" applyFont="1" applyFill="1" applyAlignment="1">
      <alignment horizontal="right"/>
    </xf>
    <xf numFmtId="167" fontId="20" fillId="0" borderId="0" xfId="11" applyNumberFormat="1" applyFont="1" applyAlignment="1">
      <alignment horizontal="right"/>
    </xf>
    <xf numFmtId="0" fontId="25" fillId="0" borderId="0" xfId="0" applyFont="1" applyAlignment="1">
      <alignment horizontal="left"/>
    </xf>
    <xf numFmtId="3" fontId="10" fillId="4" borderId="0" xfId="0" applyNumberFormat="1" applyFont="1" applyFill="1" applyAlignment="1">
      <alignment horizontal="right"/>
    </xf>
    <xf numFmtId="3" fontId="10" fillId="4" borderId="0" xfId="0" applyNumberFormat="1" applyFont="1" applyFill="1" applyAlignment="1">
      <alignment horizontal="right" vertical="top"/>
    </xf>
    <xf numFmtId="167" fontId="20" fillId="0" borderId="0" xfId="11" applyNumberFormat="1" applyFont="1" applyAlignment="1">
      <alignment horizontal="right" vertical="top"/>
    </xf>
    <xf numFmtId="3" fontId="10" fillId="4" borderId="0" xfId="0" applyNumberFormat="1" applyFont="1" applyFill="1" applyAlignment="1">
      <alignment horizontal="right" vertical="top" indent="3"/>
    </xf>
    <xf numFmtId="0" fontId="10" fillId="4" borderId="0" xfId="0" applyFont="1" applyFill="1" applyAlignment="1">
      <alignment horizontal="right" vertical="center"/>
    </xf>
    <xf numFmtId="167" fontId="20" fillId="4" borderId="0" xfId="11" applyNumberFormat="1" applyFont="1" applyFill="1" applyAlignment="1">
      <alignment horizontal="right" vertical="center"/>
    </xf>
    <xf numFmtId="0" fontId="10" fillId="4" borderId="0" xfId="0" applyFont="1" applyFill="1" applyAlignment="1">
      <alignment horizontal="right" vertical="center" indent="3"/>
    </xf>
    <xf numFmtId="0" fontId="10" fillId="4" borderId="0" xfId="0" applyFont="1" applyFill="1" applyAlignment="1">
      <alignment horizontal="right" vertical="top"/>
    </xf>
    <xf numFmtId="0" fontId="29" fillId="4" borderId="0" xfId="0" applyFont="1" applyFill="1" applyAlignment="1">
      <alignment vertical="center"/>
    </xf>
    <xf numFmtId="167" fontId="20" fillId="4" borderId="0" xfId="11" applyNumberFormat="1" applyFont="1" applyFill="1" applyAlignment="1">
      <alignment horizontal="right"/>
    </xf>
    <xf numFmtId="0" fontId="20" fillId="0" borderId="0" xfId="0" applyFont="1" applyAlignment="1">
      <alignment wrapText="1"/>
    </xf>
    <xf numFmtId="1" fontId="20" fillId="0" borderId="0" xfId="0" applyNumberFormat="1" applyFont="1" applyAlignment="1">
      <alignment horizontal="right" indent="2"/>
    </xf>
    <xf numFmtId="0" fontId="30" fillId="4" borderId="0" xfId="0" applyFont="1" applyFill="1" applyAlignment="1">
      <alignment horizontal="right" indent="3"/>
    </xf>
    <xf numFmtId="0" fontId="25" fillId="0" borderId="0" xfId="0" applyFont="1" applyAlignment="1">
      <alignment vertical="center"/>
    </xf>
    <xf numFmtId="1" fontId="10" fillId="4" borderId="0" xfId="12" applyNumberFormat="1" applyFont="1" applyFill="1" applyAlignment="1">
      <alignment horizontal="right" vertical="center"/>
    </xf>
    <xf numFmtId="1" fontId="20" fillId="0" borderId="0" xfId="12" applyNumberFormat="1" applyFont="1" applyAlignment="1">
      <alignment horizontal="right" vertical="center"/>
    </xf>
    <xf numFmtId="3" fontId="20" fillId="0" borderId="0" xfId="11" applyNumberFormat="1" applyFont="1" applyAlignment="1">
      <alignment horizontal="right" indent="2"/>
    </xf>
    <xf numFmtId="167" fontId="20" fillId="0" borderId="0" xfId="11" applyNumberFormat="1" applyFont="1" applyAlignment="1">
      <alignment horizontal="right" indent="1"/>
    </xf>
    <xf numFmtId="166" fontId="20" fillId="0" borderId="0" xfId="14" applyNumberFormat="1" applyFont="1" applyAlignment="1">
      <alignment horizontal="right" indent="1"/>
    </xf>
    <xf numFmtId="1" fontId="20" fillId="0" borderId="0" xfId="0" applyNumberFormat="1" applyFont="1" applyAlignment="1">
      <alignment horizontal="right" indent="1"/>
    </xf>
    <xf numFmtId="166" fontId="10" fillId="4" borderId="0" xfId="0" applyNumberFormat="1" applyFont="1" applyFill="1" applyAlignment="1">
      <alignment horizontal="right"/>
    </xf>
    <xf numFmtId="166" fontId="20" fillId="0" borderId="0" xfId="11" applyNumberFormat="1" applyFont="1" applyAlignment="1">
      <alignment horizontal="right" indent="1"/>
    </xf>
    <xf numFmtId="0" fontId="25" fillId="0" borderId="0" xfId="0" applyFont="1" applyAlignment="1"/>
    <xf numFmtId="0" fontId="25" fillId="0" borderId="0" xfId="0" applyFont="1" applyAlignment="1">
      <alignment vertical="top"/>
    </xf>
    <xf numFmtId="0" fontId="31" fillId="0" borderId="0" xfId="0" applyFont="1" applyAlignment="1">
      <alignment vertical="center"/>
    </xf>
    <xf numFmtId="168" fontId="20" fillId="0" borderId="0" xfId="11" applyNumberFormat="1" applyFont="1" applyAlignment="1">
      <alignment horizontal="right"/>
    </xf>
    <xf numFmtId="1" fontId="20" fillId="0" borderId="0" xfId="0" applyNumberFormat="1" applyFont="1" applyAlignment="1">
      <alignment horizontal="right"/>
    </xf>
    <xf numFmtId="3" fontId="20" fillId="0" borderId="0" xfId="0" applyNumberFormat="1" applyFont="1" applyBorder="1" applyAlignment="1">
      <alignment horizontal="right" indent="1"/>
    </xf>
    <xf numFmtId="0" fontId="20" fillId="0" borderId="0" xfId="0" applyFont="1" applyBorder="1" applyAlignment="1">
      <alignment horizontal="left" indent="2"/>
    </xf>
    <xf numFmtId="3" fontId="10" fillId="4" borderId="0" xfId="12" applyNumberFormat="1" applyFont="1" applyFill="1" applyAlignment="1">
      <alignment horizontal="right"/>
    </xf>
    <xf numFmtId="3" fontId="10" fillId="0" borderId="0" xfId="12" applyNumberFormat="1" applyFont="1" applyAlignment="1">
      <alignment horizontal="right" indent="1"/>
    </xf>
    <xf numFmtId="1" fontId="10" fillId="4" borderId="0" xfId="12" applyNumberFormat="1" applyFont="1" applyFill="1" applyAlignment="1">
      <alignment horizontal="right"/>
    </xf>
    <xf numFmtId="1" fontId="20" fillId="0" borderId="0" xfId="12" applyNumberFormat="1" applyFont="1" applyBorder="1" applyAlignment="1">
      <alignment horizontal="right" indent="1"/>
    </xf>
    <xf numFmtId="167" fontId="25" fillId="0" borderId="0" xfId="0" applyNumberFormat="1" applyFont="1"/>
    <xf numFmtId="0" fontId="32" fillId="0" borderId="55"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56" xfId="0" applyFont="1" applyBorder="1" applyAlignment="1">
      <alignment horizontal="center" vertical="center" wrapText="1"/>
    </xf>
    <xf numFmtId="0" fontId="10" fillId="0" borderId="57" xfId="0" applyFont="1" applyBorder="1"/>
    <xf numFmtId="167" fontId="10" fillId="0" borderId="29" xfId="11" applyNumberFormat="1" applyFont="1" applyBorder="1"/>
    <xf numFmtId="9" fontId="10" fillId="0" borderId="0" xfId="12" applyFont="1"/>
    <xf numFmtId="0" fontId="10" fillId="0" borderId="58" xfId="0" applyFont="1" applyBorder="1"/>
    <xf numFmtId="167" fontId="10" fillId="0" borderId="7" xfId="11" applyNumberFormat="1" applyFont="1" applyBorder="1"/>
    <xf numFmtId="0" fontId="10" fillId="0" borderId="55" xfId="0" applyFont="1" applyBorder="1"/>
    <xf numFmtId="9" fontId="10" fillId="0" borderId="59" xfId="12" applyFont="1" applyBorder="1"/>
    <xf numFmtId="167" fontId="13" fillId="0" borderId="29" xfId="11" applyNumberFormat="1" applyFont="1" applyBorder="1"/>
    <xf numFmtId="0" fontId="21" fillId="0" borderId="0" xfId="0" quotePrefix="1" applyFont="1"/>
    <xf numFmtId="0" fontId="21" fillId="0" borderId="0" xfId="0" quotePrefix="1" applyFont="1" applyFill="1" applyBorder="1"/>
    <xf numFmtId="0" fontId="21" fillId="0" borderId="0" xfId="0" quotePrefix="1" applyFont="1" applyFill="1" applyBorder="1" applyAlignment="1">
      <alignment wrapText="1"/>
    </xf>
    <xf numFmtId="0" fontId="21" fillId="0" borderId="0" xfId="0" applyFont="1" applyFill="1" applyBorder="1" applyAlignment="1">
      <alignment wrapText="1"/>
    </xf>
    <xf numFmtId="0" fontId="25" fillId="0" borderId="0" xfId="0" applyFont="1"/>
    <xf numFmtId="0" fontId="21" fillId="0" borderId="0" xfId="0" applyFont="1" applyAlignment="1">
      <alignment horizontal="left"/>
    </xf>
    <xf numFmtId="0" fontId="11" fillId="0" borderId="0" xfId="0" quotePrefix="1" applyFont="1" applyAlignment="1">
      <alignment wrapText="1"/>
    </xf>
    <xf numFmtId="0" fontId="15" fillId="0" borderId="0" xfId="15" applyFont="1"/>
    <xf numFmtId="1" fontId="15" fillId="0" borderId="0" xfId="15" applyNumberFormat="1" applyFont="1"/>
    <xf numFmtId="0" fontId="16" fillId="0" borderId="0" xfId="15" applyFont="1"/>
    <xf numFmtId="0" fontId="15" fillId="0" borderId="56" xfId="15" applyFont="1" applyBorder="1" applyAlignment="1">
      <alignment vertical="top" wrapText="1"/>
    </xf>
    <xf numFmtId="0" fontId="15" fillId="0" borderId="55" xfId="15" applyFont="1" applyBorder="1" applyAlignment="1">
      <alignment vertical="top" wrapText="1"/>
    </xf>
    <xf numFmtId="0" fontId="15" fillId="0" borderId="58" xfId="15" applyFont="1" applyBorder="1"/>
    <xf numFmtId="0" fontId="14" fillId="0" borderId="58" xfId="15" applyFont="1" applyBorder="1"/>
    <xf numFmtId="0" fontId="14" fillId="0" borderId="0" xfId="15" applyFont="1" applyBorder="1"/>
    <xf numFmtId="0" fontId="14" fillId="0" borderId="56" xfId="15" applyFont="1" applyBorder="1"/>
    <xf numFmtId="0" fontId="21" fillId="0" borderId="0" xfId="0" applyFont="1" applyAlignment="1">
      <alignment horizontal="left" wrapText="1"/>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15" fillId="0" borderId="58" xfId="15" applyFont="1" applyBorder="1" applyAlignment="1">
      <alignment horizontal="center" vertical="top" wrapText="1"/>
    </xf>
    <xf numFmtId="0" fontId="15" fillId="0" borderId="55" xfId="15" applyFont="1" applyBorder="1" applyAlignment="1">
      <alignment horizontal="center" vertical="top" wrapText="1"/>
    </xf>
    <xf numFmtId="0" fontId="15" fillId="0" borderId="57" xfId="15" applyFont="1" applyBorder="1" applyAlignment="1">
      <alignment horizontal="center"/>
    </xf>
    <xf numFmtId="0" fontId="15" fillId="0" borderId="29" xfId="15" applyFont="1" applyBorder="1" applyAlignment="1">
      <alignment horizontal="center"/>
    </xf>
    <xf numFmtId="0" fontId="13" fillId="0" borderId="21" xfId="0" applyFont="1" applyFill="1" applyBorder="1"/>
    <xf numFmtId="0" fontId="10" fillId="0" borderId="27" xfId="0" applyFont="1" applyBorder="1" applyAlignment="1">
      <alignment horizontal="center"/>
    </xf>
    <xf numFmtId="0" fontId="10" fillId="0" borderId="28" xfId="0" applyFont="1" applyBorder="1" applyAlignment="1">
      <alignment horizontal="center"/>
    </xf>
    <xf numFmtId="0" fontId="10" fillId="0" borderId="13" xfId="0" applyFont="1" applyBorder="1" applyAlignment="1">
      <alignment horizontal="center"/>
    </xf>
    <xf numFmtId="0" fontId="15" fillId="0" borderId="9" xfId="3" applyFont="1" applyBorder="1" applyAlignment="1">
      <alignment horizontal="center"/>
    </xf>
    <xf numFmtId="0" fontId="15" fillId="0" borderId="10" xfId="3" applyFont="1" applyBorder="1" applyAlignment="1">
      <alignment horizontal="center"/>
    </xf>
    <xf numFmtId="0" fontId="11" fillId="0" borderId="0" xfId="0" applyFont="1" applyAlignment="1">
      <alignment horizontal="right"/>
    </xf>
  </cellXfs>
  <cellStyles count="16">
    <cellStyle name="Lien hypertexte" xfId="1" builtinId="8"/>
    <cellStyle name="Milliers" xfId="11" builtinId="3"/>
    <cellStyle name="Motif" xfId="14"/>
    <cellStyle name="Normal" xfId="0" builtinId="0"/>
    <cellStyle name="Normal 2" xfId="3"/>
    <cellStyle name="Normal 3" xfId="15"/>
    <cellStyle name="Pourcentage" xfId="12" builtinId="5"/>
    <cellStyle name="Pourcentage 2" xfId="2"/>
    <cellStyle name="Pourcentage 3" xfId="4"/>
    <cellStyle name="Table du pilote - Catégorie" xfId="6"/>
    <cellStyle name="Table du pilote - Champ" xfId="8"/>
    <cellStyle name="Table du pilote - Coin" xfId="5"/>
    <cellStyle name="Table du pilote - Résultat" xfId="10"/>
    <cellStyle name="Table du pilote - Titre" xfId="7"/>
    <cellStyle name="Table du pilote - Valeur" xfId="9"/>
    <cellStyle name="Texte explicatif" xfId="13" builtinId="53"/>
  </cellStyles>
  <dxfs count="6">
    <dxf>
      <font>
        <strike val="0"/>
        <outline val="0"/>
        <shadow val="0"/>
        <u val="none"/>
        <vertAlign val="baseline"/>
        <sz val="8"/>
        <name val="Arial"/>
        <scheme val="none"/>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rgb="FF000000"/>
        <name val="Arial"/>
        <scheme val="none"/>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dxf>
    <dxf>
      <font>
        <strike val="0"/>
        <outline val="0"/>
        <shadow val="0"/>
        <u val="none"/>
        <vertAlign val="baseline"/>
        <sz val="8"/>
        <name val="Arial"/>
        <scheme val="none"/>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3008235" y="917076"/>
    <xdr:ext cx="1977840" cy="1100160"/>
    <xdr:sp macro="" textlink="">
      <xdr:nvSpPr>
        <xdr:cNvPr id="2" name="Ellipse 1"/>
        <xdr:cNvSpPr/>
      </xdr:nvSpPr>
      <xdr:spPr>
        <a:xfrm>
          <a:off x="3008235" y="9170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770220" y="879276"/>
    <xdr:ext cx="1777679" cy="1160280"/>
    <xdr:sp macro="" textlink="">
      <xdr:nvSpPr>
        <xdr:cNvPr id="3" name="Ellipse 9"/>
        <xdr:cNvSpPr/>
      </xdr:nvSpPr>
      <xdr:spPr>
        <a:xfrm>
          <a:off x="3770220" y="8792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315539" y="762000"/>
    <xdr:ext cx="1976228" cy="440231"/>
    <xdr:sp macro="" textlink="">
      <xdr:nvSpPr>
        <xdr:cNvPr id="4" name="Forme libre 3"/>
        <xdr:cNvSpPr/>
      </xdr:nvSpPr>
      <xdr:spPr>
        <a:xfrm>
          <a:off x="6315539" y="762000"/>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41 000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762000" y="773511"/>
    <xdr:ext cx="1789200" cy="353880"/>
    <xdr:sp macro="" textlink="">
      <xdr:nvSpPr>
        <xdr:cNvPr id="5" name="Forme libre 4"/>
        <xdr:cNvSpPr/>
      </xdr:nvSpPr>
      <xdr:spPr>
        <a:xfrm>
          <a:off x="762000" y="7735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43 3600 actifs</a:t>
          </a:r>
        </a:p>
      </xdr:txBody>
    </xdr:sp>
    <xdr:clientData/>
  </xdr:absoluteAnchor>
  <xdr:absoluteAnchor>
    <xdr:pos x="4999423" y="2475441"/>
    <xdr:ext cx="2316721" cy="452446"/>
    <xdr:sp macro="" textlink="">
      <xdr:nvSpPr>
        <xdr:cNvPr id="6" name="Forme libre 5"/>
        <xdr:cNvSpPr/>
      </xdr:nvSpPr>
      <xdr:spPr>
        <a:xfrm>
          <a:off x="4999423" y="24754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21 500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815865" y="1586735"/>
    <xdr:ext cx="2195730" cy="645825"/>
    <xdr:sp macro="" textlink="">
      <xdr:nvSpPr>
        <xdr:cNvPr id="7" name="Forme libre 6"/>
        <xdr:cNvSpPr/>
      </xdr:nvSpPr>
      <xdr:spPr>
        <a:xfrm>
          <a:off x="6815865" y="15867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19 500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309123" y="1870611"/>
    <xdr:ext cx="1835072" cy="790575"/>
    <xdr:sp macro="" textlink="">
      <xdr:nvSpPr>
        <xdr:cNvPr id="8" name="Rectangle 7"/>
        <xdr:cNvSpPr/>
      </xdr:nvSpPr>
      <xdr:spPr>
        <a:xfrm>
          <a:off x="1309123" y="1870611"/>
          <a:ext cx="1835072" cy="790575"/>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22 100 actifs</a:t>
          </a:r>
        </a:p>
      </xdr:txBody>
    </xdr:sp>
    <xdr:clientData/>
  </xdr:absoluteAnchor>
  <xdr:twoCellAnchor>
    <xdr:from>
      <xdr:col>4</xdr:col>
      <xdr:colOff>96195</xdr:colOff>
      <xdr:row>8</xdr:row>
      <xdr:rowOff>32287</xdr:rowOff>
    </xdr:from>
    <xdr:to>
      <xdr:col>4</xdr:col>
      <xdr:colOff>439095</xdr:colOff>
      <xdr:row>11</xdr:row>
      <xdr:rowOff>151349</xdr:rowOff>
    </xdr:to>
    <xdr:cxnSp macro="">
      <xdr:nvCxnSpPr>
        <xdr:cNvPr id="9" name="Connecteur droit 8"/>
        <xdr:cNvCxnSpPr>
          <a:stCxn id="8" idx="3"/>
        </xdr:cNvCxnSpPr>
      </xdr:nvCxnSpPr>
      <xdr:spPr>
        <a:xfrm flipV="1">
          <a:off x="3144195" y="1556287"/>
          <a:ext cx="342900" cy="690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topLeftCell="B1" workbookViewId="0">
      <selection activeCell="B1" sqref="B1"/>
    </sheetView>
  </sheetViews>
  <sheetFormatPr baseColWidth="10" defaultColWidth="9.140625" defaultRowHeight="15"/>
  <sheetData>
    <row r="1" spans="1:3">
      <c r="A1" s="1" t="s">
        <v>0</v>
      </c>
      <c r="B1" s="1" t="s">
        <v>312</v>
      </c>
    </row>
    <row r="6" spans="1:3">
      <c r="C6" s="1" t="s">
        <v>1</v>
      </c>
    </row>
    <row r="7" spans="1:3">
      <c r="C7" s="2" t="s">
        <v>6</v>
      </c>
    </row>
    <row r="8" spans="1:3">
      <c r="C8" s="2" t="s">
        <v>7</v>
      </c>
    </row>
    <row r="9" spans="1:3">
      <c r="C9" s="2" t="s">
        <v>8</v>
      </c>
    </row>
    <row r="10" spans="1:3">
      <c r="C10" s="2" t="s">
        <v>9</v>
      </c>
    </row>
    <row r="11" spans="1:3">
      <c r="C11" s="2" t="s">
        <v>10</v>
      </c>
    </row>
    <row r="12" spans="1:3">
      <c r="C12" s="2" t="s">
        <v>5</v>
      </c>
    </row>
    <row r="13" spans="1:3">
      <c r="C13" s="2" t="s">
        <v>11</v>
      </c>
    </row>
    <row r="14" spans="1:3">
      <c r="C14" s="2" t="s">
        <v>12</v>
      </c>
    </row>
    <row r="15" spans="1:3">
      <c r="C15" s="2" t="s">
        <v>13</v>
      </c>
    </row>
    <row r="16" spans="1:3">
      <c r="C16" s="2" t="s">
        <v>2</v>
      </c>
    </row>
    <row r="17" spans="3:3">
      <c r="C17" s="2" t="s">
        <v>3</v>
      </c>
    </row>
    <row r="18" spans="3:3">
      <c r="C18" s="2" t="s">
        <v>4</v>
      </c>
    </row>
    <row r="19" spans="3:3">
      <c r="C19" s="2" t="s">
        <v>14</v>
      </c>
    </row>
    <row r="20" spans="3:3">
      <c r="C20" s="2" t="s">
        <v>15</v>
      </c>
    </row>
    <row r="21" spans="3:3">
      <c r="C21" s="2" t="s">
        <v>16</v>
      </c>
    </row>
    <row r="22" spans="3:3">
      <c r="C22" s="2" t="s">
        <v>17</v>
      </c>
    </row>
  </sheetData>
  <hyperlinks>
    <hyperlink ref="C7" location="Cadrage!A1" display="Principaux repères de la région Provence-Alpes-Côte d'azur"/>
    <hyperlink ref="C8" location="'Pop par territoire de vie'!A1" display="Part de la population par territoire de vie en Provence-Alpes-Côte d'azur"/>
    <hyperlink ref="C9" location="'Dépense culturelle'!A1" display="Répartition de la dépense culturelle en Provence-Alpes-Côte d'azur"/>
    <hyperlink ref="C10" location="'Dépenses cult coll territoriale'!A1" display="Dépenses des collectivités territoriales en Provence-Alpes-Côte d'azur en 2016"/>
    <hyperlink ref="C11" location="'Dépenses cult du MC'!A1" display="Dépenses du ministère de la Culture et de ses opérateurs en Provence-Alpes-Côte d'azur en 2016"/>
    <hyperlink ref="C12" location="'Dépenses communes et groupement'!A1" display="Dépenses culturelles des communes et de leurs groupements en Provence-Alpes-Côte d'azur en 2016"/>
    <hyperlink ref="C13" location="'Répartition équipements'!A1" display="Répartition des principaux équipements culturels par type de territoire de vie en Provence-Alpes-Côte d'azur en 2016"/>
    <hyperlink ref="C14" location="'Emploi culturel'!A1" display="Secteurs culturels et professions culturelles en Provence-Alpes-Côte d'azur en 2014"/>
    <hyperlink ref="C15" location="'Répartition prof cult'!A1" display="Répartition des professions culturelles en Provence-Alpes-Côte d'azur en 2014"/>
    <hyperlink ref="C16" location="'Diplômes revenus prof cult'!A1" display="Part des diplômés du supérieur et salaire médian annuel selon les professions culturelles en 2014"/>
    <hyperlink ref="C17" location="'Répart emploi par secteur'!A1" display="Répartition de l'emploi par secteur culturel en 2014"/>
    <hyperlink ref="C18" location="'Non salariés'!A1" display="Caractéristiques des non-salariés par secteur culturel en 2014"/>
    <hyperlink ref="C19" location="'Entreprises culturelles'!A1" display="Poids des entreprises dans les secteurs culturels marchands en Provence-Alpes-Côte d'azur en 2015"/>
    <hyperlink ref="C20" location="'Entreprises CA et salairés'!A1" display="Répartition du nombre d'établissements, du chiffre d'affaires et des effectifs salariés par domaine culturel en Provence-Alpes-Côte d'azur en 2015 "/>
    <hyperlink ref="C21" location="'Effectifs enteprises cult'!A1" display="Répartition des entreprises culturelles en Provence-Alpes-Côte d'azur en 2015"/>
    <hyperlink ref="C22" location="'Principales entreprises cult'!A1" display="Principaux établissements culturels employeurs en Provence-Alpes-Côte d'azur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heetViews>
  <sheetFormatPr baseColWidth="10" defaultRowHeight="15"/>
  <cols>
    <col min="1" max="1" width="82.42578125" customWidth="1"/>
    <col min="2" max="2" width="17.140625" customWidth="1"/>
    <col min="3" max="3" width="14" customWidth="1"/>
    <col min="4" max="4" width="14.28515625" customWidth="1"/>
  </cols>
  <sheetData>
    <row r="1" spans="1:12">
      <c r="A1" s="87" t="s">
        <v>13</v>
      </c>
    </row>
    <row r="2" spans="1:12" ht="15.75" thickBot="1">
      <c r="A2" s="3"/>
      <c r="B2" s="3"/>
      <c r="C2" s="3"/>
      <c r="D2" s="3"/>
      <c r="E2" s="3"/>
      <c r="F2" s="3"/>
    </row>
    <row r="3" spans="1:12">
      <c r="A3" s="290"/>
      <c r="B3" s="289" t="s">
        <v>27</v>
      </c>
      <c r="C3" s="289"/>
      <c r="D3" s="50" t="s">
        <v>28</v>
      </c>
      <c r="E3" s="9"/>
      <c r="F3" s="9"/>
      <c r="G3" s="9"/>
      <c r="H3" s="9"/>
      <c r="I3" s="9"/>
      <c r="J3" s="9"/>
      <c r="K3" s="9"/>
      <c r="L3" s="9"/>
    </row>
    <row r="4" spans="1:12">
      <c r="A4" s="291"/>
      <c r="B4" s="12" t="s">
        <v>29</v>
      </c>
      <c r="C4" s="12" t="s">
        <v>30</v>
      </c>
      <c r="D4" s="52" t="s">
        <v>30</v>
      </c>
      <c r="E4" s="9"/>
      <c r="F4" s="9"/>
      <c r="G4" s="9"/>
      <c r="H4" s="9"/>
      <c r="I4" s="9"/>
      <c r="J4" s="9"/>
      <c r="K4" s="9"/>
      <c r="L4" s="9"/>
    </row>
    <row r="5" spans="1:12">
      <c r="A5" s="84" t="s">
        <v>31</v>
      </c>
      <c r="B5" s="53">
        <v>2907.74</v>
      </c>
      <c r="C5" s="54">
        <v>7.0914780029900024E-2</v>
      </c>
      <c r="D5" s="55">
        <v>5.9695999446711168E-2</v>
      </c>
      <c r="E5" s="9"/>
      <c r="F5" s="9"/>
      <c r="G5" s="9"/>
      <c r="H5" s="9"/>
      <c r="I5" s="9"/>
      <c r="J5" s="9"/>
      <c r="K5" s="9"/>
      <c r="L5" s="9"/>
    </row>
    <row r="6" spans="1:12">
      <c r="A6" s="85" t="s">
        <v>32</v>
      </c>
      <c r="B6" s="53">
        <v>6507.21</v>
      </c>
      <c r="C6" s="54">
        <v>0.15869966563666826</v>
      </c>
      <c r="D6" s="55">
        <v>0.16652224216969219</v>
      </c>
      <c r="E6" s="9"/>
      <c r="F6" s="9"/>
      <c r="G6" s="9"/>
      <c r="H6" s="9"/>
      <c r="I6" s="9"/>
      <c r="J6" s="9"/>
      <c r="K6" s="9"/>
      <c r="L6" s="9"/>
    </row>
    <row r="7" spans="1:12">
      <c r="A7" s="85" t="s">
        <v>33</v>
      </c>
      <c r="B7" s="53">
        <v>1650.31</v>
      </c>
      <c r="C7" s="54">
        <v>4.0248223923440303E-2</v>
      </c>
      <c r="D7" s="55">
        <v>3.4457912342882424E-2</v>
      </c>
      <c r="E7" s="9"/>
      <c r="F7" s="9"/>
      <c r="G7" s="9"/>
      <c r="H7" s="9"/>
      <c r="I7" s="9"/>
      <c r="J7" s="9"/>
      <c r="K7" s="9"/>
      <c r="L7" s="9"/>
    </row>
    <row r="8" spans="1:12">
      <c r="A8" s="85" t="s">
        <v>34</v>
      </c>
      <c r="B8" s="53">
        <v>1828.95</v>
      </c>
      <c r="C8" s="54">
        <v>4.4604946431140907E-2</v>
      </c>
      <c r="D8" s="55">
        <v>3.8737868163101881E-2</v>
      </c>
      <c r="E8" s="9"/>
      <c r="F8" s="9"/>
      <c r="G8" s="9"/>
      <c r="H8" s="9"/>
      <c r="I8" s="9"/>
      <c r="J8" s="9"/>
      <c r="K8" s="9"/>
      <c r="L8" s="9"/>
    </row>
    <row r="9" spans="1:12">
      <c r="A9" s="85" t="s">
        <v>35</v>
      </c>
      <c r="B9" s="53">
        <v>5660.38</v>
      </c>
      <c r="C9" s="54">
        <v>0.13804693768550336</v>
      </c>
      <c r="D9" s="55">
        <v>0.12494811875545007</v>
      </c>
      <c r="E9" s="9"/>
      <c r="F9" s="9"/>
      <c r="G9" s="9"/>
      <c r="H9" s="9"/>
      <c r="I9" s="9"/>
      <c r="J9" s="9"/>
      <c r="K9" s="9"/>
      <c r="L9" s="9"/>
    </row>
    <row r="10" spans="1:12">
      <c r="A10" s="85" t="s">
        <v>36</v>
      </c>
      <c r="B10" s="53">
        <v>4117.38</v>
      </c>
      <c r="C10" s="54">
        <v>0.10041582019008226</v>
      </c>
      <c r="D10" s="55">
        <v>0.11310917080418117</v>
      </c>
      <c r="E10" s="9"/>
      <c r="F10" s="9"/>
      <c r="G10" s="9"/>
      <c r="H10" s="9"/>
      <c r="I10" s="9"/>
      <c r="J10" s="9"/>
      <c r="K10" s="9"/>
      <c r="L10" s="9"/>
    </row>
    <row r="11" spans="1:12">
      <c r="A11" s="85" t="s">
        <v>37</v>
      </c>
      <c r="B11" s="53">
        <v>4038.86</v>
      </c>
      <c r="C11" s="54">
        <v>9.8500852370418959E-2</v>
      </c>
      <c r="D11" s="55">
        <v>9.7872196110896079E-2</v>
      </c>
      <c r="E11" s="9"/>
      <c r="F11" s="9"/>
      <c r="G11" s="9"/>
      <c r="H11" s="9"/>
      <c r="I11" s="9"/>
      <c r="J11" s="9"/>
      <c r="K11" s="9"/>
      <c r="L11" s="9"/>
    </row>
    <row r="12" spans="1:12">
      <c r="A12" s="85" t="s">
        <v>38</v>
      </c>
      <c r="B12" s="53">
        <v>2661.45</v>
      </c>
      <c r="C12" s="54">
        <v>6.4908190316389155E-2</v>
      </c>
      <c r="D12" s="55">
        <v>9.5598695604895104E-2</v>
      </c>
      <c r="E12" s="9"/>
      <c r="F12" s="9"/>
      <c r="G12" s="9"/>
      <c r="H12" s="9"/>
      <c r="I12" s="9"/>
      <c r="J12" s="9"/>
      <c r="K12" s="9"/>
      <c r="L12" s="9"/>
    </row>
    <row r="13" spans="1:12">
      <c r="A13" s="85" t="s">
        <v>39</v>
      </c>
      <c r="B13" s="53">
        <v>714.37</v>
      </c>
      <c r="C13" s="54">
        <v>1.7422256257423181E-2</v>
      </c>
      <c r="D13" s="55">
        <v>1.9245119038344E-2</v>
      </c>
      <c r="E13" s="9"/>
      <c r="F13" s="9"/>
      <c r="G13" s="9"/>
      <c r="H13" s="9"/>
      <c r="I13" s="9"/>
      <c r="J13" s="9"/>
      <c r="K13" s="9"/>
      <c r="L13" s="9"/>
    </row>
    <row r="14" spans="1:12">
      <c r="A14" s="85" t="s">
        <v>40</v>
      </c>
      <c r="B14" s="53">
        <v>1223.55</v>
      </c>
      <c r="C14" s="54">
        <v>2.984028114810271E-2</v>
      </c>
      <c r="D14" s="55">
        <v>2.8537571770270137E-2</v>
      </c>
      <c r="E14" s="9"/>
      <c r="F14" s="9"/>
      <c r="G14" s="9"/>
      <c r="H14" s="9"/>
      <c r="I14" s="9"/>
      <c r="J14" s="9"/>
      <c r="K14" s="9"/>
      <c r="L14" s="9"/>
    </row>
    <row r="15" spans="1:12">
      <c r="A15" s="85" t="s">
        <v>41</v>
      </c>
      <c r="B15" s="53">
        <v>1353.47</v>
      </c>
      <c r="C15" s="54">
        <v>3.3008806608248606E-2</v>
      </c>
      <c r="D15" s="55">
        <v>4.3171261644376097E-2</v>
      </c>
      <c r="E15" s="9"/>
      <c r="F15" s="9"/>
      <c r="G15" s="9"/>
      <c r="H15" s="9"/>
      <c r="I15" s="9"/>
      <c r="J15" s="9"/>
      <c r="K15" s="9"/>
      <c r="L15" s="9"/>
    </row>
    <row r="16" spans="1:12">
      <c r="A16" s="85" t="s">
        <v>42</v>
      </c>
      <c r="B16" s="53">
        <v>4574.5600000000004</v>
      </c>
      <c r="C16" s="54">
        <v>0.11156565447171325</v>
      </c>
      <c r="D16" s="55">
        <v>9.4039804299070953E-2</v>
      </c>
      <c r="E16" s="9"/>
      <c r="F16" s="9"/>
      <c r="G16" s="9"/>
      <c r="H16" s="9"/>
      <c r="I16" s="9"/>
      <c r="J16" s="9"/>
      <c r="K16" s="9"/>
      <c r="L16" s="9"/>
    </row>
    <row r="17" spans="1:12">
      <c r="A17" s="85" t="s">
        <v>43</v>
      </c>
      <c r="B17" s="53">
        <v>3765.07</v>
      </c>
      <c r="C17" s="54">
        <v>9.1823584930968968E-2</v>
      </c>
      <c r="D17" s="55">
        <v>8.4064039850128724E-2</v>
      </c>
      <c r="E17" s="9"/>
      <c r="F17" s="9"/>
      <c r="G17" s="9"/>
      <c r="H17" s="9"/>
      <c r="I17" s="9"/>
      <c r="J17" s="9"/>
      <c r="K17" s="9"/>
      <c r="L17" s="9"/>
    </row>
    <row r="18" spans="1:12">
      <c r="A18" s="51" t="s">
        <v>44</v>
      </c>
      <c r="B18" s="14">
        <v>41003.300000000003</v>
      </c>
      <c r="C18" s="15">
        <v>0.99999999999999989</v>
      </c>
      <c r="D18" s="86">
        <v>1</v>
      </c>
      <c r="E18" s="9"/>
      <c r="F18" s="9"/>
      <c r="G18" s="9"/>
      <c r="H18" s="9"/>
      <c r="I18" s="9"/>
      <c r="J18" s="9"/>
      <c r="K18" s="9"/>
      <c r="L18" s="9"/>
    </row>
    <row r="19" spans="1:12" ht="15.75" thickBot="1">
      <c r="A19" s="57" t="s">
        <v>45</v>
      </c>
      <c r="B19" s="58" t="s">
        <v>46</v>
      </c>
      <c r="C19" s="59">
        <v>2.1849674867834495E-2</v>
      </c>
      <c r="D19" s="60">
        <v>2.2794628659025366E-2</v>
      </c>
      <c r="E19" s="9"/>
      <c r="F19" s="9"/>
      <c r="G19" s="9"/>
      <c r="H19" s="9"/>
      <c r="I19" s="9"/>
      <c r="J19" s="9"/>
      <c r="K19" s="9"/>
      <c r="L19" s="9"/>
    </row>
    <row r="20" spans="1:12">
      <c r="A20" s="9"/>
      <c r="B20" s="9"/>
      <c r="C20" s="9"/>
      <c r="D20" s="9"/>
      <c r="E20" s="9"/>
      <c r="F20" s="9"/>
      <c r="G20" s="9"/>
      <c r="H20" s="9"/>
      <c r="I20" s="9"/>
      <c r="J20" s="9"/>
      <c r="K20" s="9"/>
      <c r="L20" s="9"/>
    </row>
    <row r="21" spans="1:12">
      <c r="A21" s="10" t="s">
        <v>25</v>
      </c>
      <c r="B21" s="9"/>
      <c r="C21" s="9"/>
      <c r="D21" s="9"/>
      <c r="E21" s="9"/>
      <c r="F21" s="9"/>
      <c r="G21" s="9"/>
      <c r="H21" s="9"/>
      <c r="I21" s="9"/>
      <c r="J21" s="9"/>
      <c r="K21" s="9"/>
      <c r="L21" s="9"/>
    </row>
    <row r="22" spans="1:12">
      <c r="A22" s="10" t="s">
        <v>26</v>
      </c>
      <c r="B22" s="9"/>
      <c r="C22" s="9"/>
      <c r="D22" s="9"/>
      <c r="E22" s="9"/>
      <c r="F22" s="9"/>
      <c r="G22" s="9"/>
      <c r="H22" s="9"/>
      <c r="I22" s="9"/>
      <c r="J22" s="9"/>
      <c r="K22" s="9"/>
      <c r="L22" s="9"/>
    </row>
    <row r="23" spans="1:12">
      <c r="A23" s="10" t="s">
        <v>47</v>
      </c>
      <c r="B23" s="9"/>
      <c r="C23" s="9"/>
      <c r="D23" s="9"/>
      <c r="E23" s="9"/>
      <c r="F23" s="9"/>
      <c r="G23" s="9"/>
      <c r="H23" s="9"/>
      <c r="I23" s="9"/>
      <c r="J23" s="9"/>
      <c r="K23" s="9"/>
      <c r="L23" s="9"/>
    </row>
    <row r="24" spans="1:12">
      <c r="A24" s="10"/>
      <c r="B24" s="9"/>
      <c r="C24" s="9"/>
      <c r="D24" s="9"/>
      <c r="E24" s="9"/>
      <c r="F24" s="9"/>
      <c r="G24" s="9"/>
      <c r="H24" s="9"/>
      <c r="I24" s="9"/>
      <c r="J24" s="9"/>
      <c r="K24" s="9"/>
      <c r="L24" s="9"/>
    </row>
    <row r="25" spans="1:12">
      <c r="A25" s="9"/>
      <c r="B25" s="9"/>
      <c r="C25" s="9"/>
      <c r="D25" s="9"/>
      <c r="E25" s="9"/>
      <c r="F25" s="9"/>
      <c r="G25" s="9"/>
      <c r="H25" s="9"/>
      <c r="I25" s="9"/>
      <c r="J25" s="9"/>
      <c r="K25" s="9"/>
      <c r="L25" s="9"/>
    </row>
    <row r="26" spans="1:12">
      <c r="A26" s="9"/>
      <c r="B26" s="9"/>
      <c r="C26" s="9"/>
      <c r="D26" s="9"/>
      <c r="E26" s="9"/>
      <c r="F26" s="9"/>
      <c r="G26" s="9"/>
      <c r="H26" s="9"/>
      <c r="I26" s="9"/>
      <c r="J26" s="9"/>
      <c r="K26" s="9"/>
      <c r="L26" s="9"/>
    </row>
    <row r="27" spans="1:12">
      <c r="A27" s="9"/>
      <c r="B27" s="9"/>
      <c r="C27" s="9"/>
      <c r="D27" s="9"/>
      <c r="E27" s="9"/>
      <c r="F27" s="9"/>
      <c r="G27" s="9"/>
      <c r="H27" s="9"/>
      <c r="I27" s="9"/>
      <c r="J27" s="9"/>
      <c r="K27" s="9"/>
      <c r="L27" s="9"/>
    </row>
    <row r="28" spans="1:12">
      <c r="A28" s="9"/>
      <c r="B28" s="9"/>
      <c r="C28" s="13"/>
      <c r="D28" s="9"/>
      <c r="E28" s="9"/>
      <c r="F28" s="9"/>
      <c r="G28" s="9"/>
      <c r="H28" s="9"/>
      <c r="I28" s="9"/>
      <c r="J28" s="9"/>
      <c r="K28" s="9"/>
      <c r="L28" s="9"/>
    </row>
    <row r="29" spans="1:12">
      <c r="A29" s="9"/>
      <c r="B29" s="9"/>
      <c r="C29" s="9"/>
      <c r="D29" s="9"/>
      <c r="E29" s="9"/>
      <c r="F29" s="9"/>
      <c r="G29" s="9"/>
      <c r="H29" s="9"/>
      <c r="I29" s="9"/>
      <c r="J29" s="9"/>
      <c r="K29" s="9"/>
      <c r="L29" s="9"/>
    </row>
    <row r="30" spans="1:12">
      <c r="A30" s="9"/>
      <c r="B30" s="9"/>
      <c r="C30" s="9"/>
      <c r="D30" s="9"/>
      <c r="E30" s="9"/>
      <c r="F30" s="9"/>
      <c r="G30" s="9"/>
      <c r="H30" s="9"/>
      <c r="I30" s="9"/>
      <c r="J30" s="9"/>
      <c r="K30" s="9"/>
      <c r="L30" s="9"/>
    </row>
    <row r="31" spans="1:12">
      <c r="A31" s="9"/>
      <c r="B31" s="9"/>
      <c r="C31" s="9"/>
      <c r="D31" s="9"/>
      <c r="E31" s="9"/>
      <c r="F31" s="9"/>
      <c r="G31" s="9"/>
      <c r="H31" s="9"/>
      <c r="I31" s="9"/>
      <c r="J31" s="9"/>
      <c r="K31" s="9"/>
      <c r="L31" s="9"/>
    </row>
  </sheetData>
  <mergeCells count="2">
    <mergeCell ref="B3:C3"/>
    <mergeCell ref="A3: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A15" sqref="A15"/>
    </sheetView>
  </sheetViews>
  <sheetFormatPr baseColWidth="10" defaultColWidth="11.42578125" defaultRowHeight="14.25"/>
  <cols>
    <col min="1" max="1" width="87.7109375" style="11" customWidth="1"/>
    <col min="2" max="2" width="18.28515625" style="11" customWidth="1"/>
    <col min="3" max="3" width="14.5703125" style="11" customWidth="1"/>
    <col min="4" max="4" width="20.5703125" style="11" customWidth="1"/>
    <col min="5" max="16384" width="11.42578125" style="11"/>
  </cols>
  <sheetData>
    <row r="1" spans="1:14">
      <c r="A1" s="87" t="s">
        <v>19</v>
      </c>
    </row>
    <row r="2" spans="1:14" ht="15" thickBot="1">
      <c r="A2" s="23"/>
      <c r="B2" s="5"/>
      <c r="C2" s="5"/>
      <c r="D2" s="5"/>
      <c r="E2" s="5"/>
      <c r="F2" s="5"/>
      <c r="G2" s="5"/>
      <c r="H2" s="5"/>
      <c r="I2" s="5"/>
      <c r="J2" s="5"/>
    </row>
    <row r="3" spans="1:14">
      <c r="A3" s="74" t="s">
        <v>50</v>
      </c>
      <c r="B3" s="75" t="s">
        <v>29</v>
      </c>
      <c r="C3" s="76" t="s">
        <v>51</v>
      </c>
      <c r="D3" s="77" t="s">
        <v>52</v>
      </c>
      <c r="E3" s="16"/>
      <c r="F3" s="16"/>
      <c r="G3" s="16"/>
      <c r="H3" s="16"/>
      <c r="I3" s="16"/>
      <c r="J3" s="16"/>
      <c r="K3" s="9"/>
      <c r="L3" s="9"/>
      <c r="M3" s="9"/>
      <c r="N3" s="9"/>
    </row>
    <row r="4" spans="1:14">
      <c r="A4" s="78" t="s">
        <v>32</v>
      </c>
      <c r="B4" s="72">
        <v>3558.89</v>
      </c>
      <c r="C4" s="73">
        <v>0.48818873300382987</v>
      </c>
      <c r="D4" s="79">
        <v>18339</v>
      </c>
      <c r="E4" s="16"/>
      <c r="F4" s="16"/>
      <c r="G4" s="16"/>
      <c r="H4" s="16"/>
      <c r="I4" s="16"/>
      <c r="J4" s="16"/>
      <c r="K4" s="9"/>
      <c r="L4" s="9"/>
      <c r="M4" s="9"/>
      <c r="N4" s="9"/>
    </row>
    <row r="5" spans="1:14">
      <c r="A5" s="78" t="s">
        <v>35</v>
      </c>
      <c r="B5" s="72">
        <v>3906.15</v>
      </c>
      <c r="C5" s="73">
        <v>0.40288263379542516</v>
      </c>
      <c r="D5" s="79">
        <v>8555</v>
      </c>
      <c r="E5" s="17"/>
      <c r="F5" s="17"/>
      <c r="G5" s="16"/>
      <c r="H5" s="16"/>
      <c r="I5" s="16"/>
      <c r="J5" s="16"/>
      <c r="K5" s="9"/>
      <c r="L5" s="9"/>
      <c r="M5" s="9"/>
      <c r="N5" s="9"/>
    </row>
    <row r="6" spans="1:14">
      <c r="A6" s="78" t="s">
        <v>36</v>
      </c>
      <c r="B6" s="72">
        <v>2695.81</v>
      </c>
      <c r="C6" s="73">
        <v>0.63551956554801714</v>
      </c>
      <c r="D6" s="79">
        <v>21249.5</v>
      </c>
      <c r="E6" s="18"/>
      <c r="F6" s="18"/>
      <c r="G6" s="16"/>
      <c r="H6" s="16"/>
      <c r="I6" s="16"/>
      <c r="J6" s="16"/>
      <c r="K6" s="9"/>
      <c r="L6" s="9"/>
      <c r="M6" s="9"/>
      <c r="N6" s="9"/>
    </row>
    <row r="7" spans="1:14">
      <c r="A7" s="78" t="s">
        <v>37</v>
      </c>
      <c r="B7" s="72">
        <v>3666.77</v>
      </c>
      <c r="C7" s="73">
        <v>0.4158591894228435</v>
      </c>
      <c r="D7" s="79">
        <v>11264</v>
      </c>
      <c r="E7" s="18"/>
      <c r="F7" s="18"/>
      <c r="G7" s="16"/>
      <c r="H7" s="16"/>
      <c r="I7" s="16"/>
      <c r="J7" s="16"/>
      <c r="K7" s="9"/>
      <c r="L7" s="9"/>
      <c r="M7" s="9"/>
      <c r="N7" s="9"/>
    </row>
    <row r="8" spans="1:14">
      <c r="A8" s="78" t="s">
        <v>38</v>
      </c>
      <c r="B8" s="72">
        <v>2185.9299999999998</v>
      </c>
      <c r="C8" s="73">
        <v>0.7068387368305481</v>
      </c>
      <c r="D8" s="79">
        <v>27382.5</v>
      </c>
      <c r="E8" s="18"/>
      <c r="F8" s="18"/>
      <c r="G8" s="16"/>
      <c r="H8" s="16"/>
      <c r="I8" s="16"/>
      <c r="J8" s="16"/>
      <c r="K8" s="9"/>
      <c r="L8" s="9"/>
      <c r="M8" s="9"/>
      <c r="N8" s="9"/>
    </row>
    <row r="9" spans="1:14">
      <c r="A9" s="78" t="s">
        <v>41</v>
      </c>
      <c r="B9" s="72">
        <v>1353.47</v>
      </c>
      <c r="C9" s="73">
        <v>0.80756130538541671</v>
      </c>
      <c r="D9" s="79">
        <v>26110</v>
      </c>
      <c r="E9" s="18"/>
      <c r="F9" s="18"/>
      <c r="G9" s="16"/>
      <c r="H9" s="16"/>
      <c r="I9" s="16"/>
      <c r="J9" s="16"/>
      <c r="K9" s="9"/>
      <c r="L9" s="9"/>
      <c r="M9" s="9"/>
      <c r="N9" s="9"/>
    </row>
    <row r="10" spans="1:14">
      <c r="A10" s="78" t="s">
        <v>42</v>
      </c>
      <c r="B10" s="72">
        <v>1280.74</v>
      </c>
      <c r="C10" s="73">
        <v>0.90631197588893919</v>
      </c>
      <c r="D10" s="79">
        <v>27578</v>
      </c>
      <c r="E10" s="18"/>
      <c r="F10" s="18"/>
      <c r="G10" s="16"/>
      <c r="H10" s="16"/>
      <c r="I10" s="16"/>
      <c r="J10" s="16"/>
      <c r="K10" s="9"/>
      <c r="L10" s="9"/>
      <c r="M10" s="9"/>
      <c r="N10" s="9"/>
    </row>
    <row r="11" spans="1:14" ht="15" thickBot="1">
      <c r="A11" s="80" t="s">
        <v>43</v>
      </c>
      <c r="B11" s="81">
        <v>2753.44</v>
      </c>
      <c r="C11" s="82">
        <v>0.66643180893718401</v>
      </c>
      <c r="D11" s="83">
        <v>17869</v>
      </c>
      <c r="E11" s="18"/>
      <c r="F11" s="18"/>
      <c r="G11" s="16"/>
      <c r="H11" s="16"/>
      <c r="I11" s="16"/>
      <c r="J11" s="16"/>
      <c r="K11" s="9"/>
      <c r="L11" s="9"/>
      <c r="M11" s="9"/>
      <c r="N11" s="9"/>
    </row>
    <row r="12" spans="1:14" s="71" customFormat="1">
      <c r="A12" s="65"/>
      <c r="B12" s="66"/>
      <c r="C12" s="67"/>
      <c r="D12" s="66"/>
      <c r="E12" s="68"/>
      <c r="F12" s="68"/>
      <c r="G12" s="69"/>
      <c r="H12" s="69"/>
      <c r="I12" s="69"/>
      <c r="J12" s="69"/>
      <c r="K12" s="70"/>
      <c r="L12" s="70"/>
      <c r="M12" s="70"/>
      <c r="N12" s="70"/>
    </row>
    <row r="13" spans="1:14">
      <c r="A13" s="24" t="s">
        <v>48</v>
      </c>
      <c r="B13" s="19"/>
      <c r="C13" s="19"/>
      <c r="D13" s="20"/>
      <c r="E13" s="18"/>
      <c r="F13" s="18"/>
      <c r="G13" s="16"/>
      <c r="H13" s="16"/>
      <c r="I13" s="16"/>
      <c r="J13" s="16"/>
      <c r="K13" s="9"/>
      <c r="L13" s="9"/>
      <c r="M13" s="9"/>
      <c r="N13" s="9"/>
    </row>
    <row r="14" spans="1:14">
      <c r="A14" s="24" t="s">
        <v>49</v>
      </c>
      <c r="B14" s="19"/>
      <c r="C14" s="19"/>
      <c r="D14" s="20"/>
      <c r="E14" s="16"/>
      <c r="F14" s="16"/>
      <c r="G14" s="16"/>
      <c r="H14" s="16"/>
      <c r="I14" s="16"/>
      <c r="J14" s="16"/>
      <c r="K14" s="9"/>
      <c r="L14" s="9"/>
      <c r="M14" s="9"/>
      <c r="N14" s="9"/>
    </row>
    <row r="15" spans="1:14">
      <c r="A15" s="24" t="s">
        <v>53</v>
      </c>
      <c r="B15" s="16"/>
      <c r="C15" s="16"/>
      <c r="D15" s="16"/>
      <c r="E15" s="16"/>
      <c r="F15" s="16"/>
      <c r="G15" s="16"/>
      <c r="H15" s="16"/>
      <c r="I15" s="16"/>
      <c r="J15" s="16"/>
      <c r="K15" s="9"/>
      <c r="L15" s="9"/>
      <c r="M15" s="9"/>
      <c r="N15" s="9"/>
    </row>
    <row r="16" spans="1:14">
      <c r="A16" s="16"/>
      <c r="B16" s="16"/>
      <c r="C16" s="16"/>
      <c r="D16" s="16"/>
      <c r="E16" s="16"/>
      <c r="F16" s="16"/>
      <c r="G16" s="16"/>
      <c r="H16" s="16"/>
      <c r="I16" s="16"/>
      <c r="J16" s="16"/>
      <c r="K16" s="9"/>
      <c r="L16" s="9"/>
      <c r="M16" s="9"/>
      <c r="N16" s="9"/>
    </row>
    <row r="17" spans="1:14">
      <c r="A17" s="16"/>
      <c r="B17" s="16"/>
      <c r="C17" s="16"/>
      <c r="D17" s="16"/>
      <c r="E17" s="16"/>
      <c r="F17" s="16"/>
      <c r="G17" s="16"/>
      <c r="H17" s="16"/>
      <c r="I17" s="16"/>
      <c r="J17" s="16"/>
      <c r="K17" s="9"/>
      <c r="L17" s="9"/>
      <c r="M17" s="9"/>
      <c r="N17" s="9"/>
    </row>
    <row r="18" spans="1:14">
      <c r="A18" s="5"/>
      <c r="B18" s="5"/>
      <c r="C18" s="5"/>
      <c r="D18" s="5"/>
      <c r="E18" s="5"/>
      <c r="F18" s="5"/>
      <c r="G18" s="5"/>
      <c r="H18" s="5"/>
      <c r="I18" s="5"/>
      <c r="J18" s="5"/>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heetViews>
  <sheetFormatPr baseColWidth="10" defaultRowHeight="15"/>
  <cols>
    <col min="1" max="1" width="63.85546875" customWidth="1"/>
  </cols>
  <sheetData>
    <row r="1" spans="1:9">
      <c r="A1" s="87" t="s">
        <v>20</v>
      </c>
    </row>
    <row r="2" spans="1:9" ht="15.75" thickBot="1"/>
    <row r="3" spans="1:9">
      <c r="A3" s="290"/>
      <c r="B3" s="289" t="s">
        <v>27</v>
      </c>
      <c r="C3" s="289"/>
      <c r="D3" s="50" t="s">
        <v>28</v>
      </c>
      <c r="E3" s="9"/>
      <c r="F3" s="9"/>
      <c r="G3" s="9"/>
      <c r="H3" s="9"/>
      <c r="I3" s="9"/>
    </row>
    <row r="4" spans="1:9">
      <c r="A4" s="292"/>
      <c r="B4" s="12" t="s">
        <v>29</v>
      </c>
      <c r="C4" s="12" t="s">
        <v>30</v>
      </c>
      <c r="D4" s="52" t="s">
        <v>30</v>
      </c>
      <c r="E4" s="9"/>
      <c r="F4" s="9"/>
      <c r="G4" s="9"/>
      <c r="H4" s="9"/>
      <c r="I4" s="9"/>
    </row>
    <row r="5" spans="1:9">
      <c r="A5" s="62" t="s">
        <v>54</v>
      </c>
      <c r="B5" s="53">
        <v>6098.47</v>
      </c>
      <c r="C5" s="54">
        <v>0.13974758462464237</v>
      </c>
      <c r="D5" s="55">
        <v>0.14467970508356659</v>
      </c>
      <c r="E5" s="9"/>
      <c r="F5" s="9"/>
      <c r="G5" s="9"/>
      <c r="H5" s="9"/>
      <c r="I5" s="9"/>
    </row>
    <row r="6" spans="1:9">
      <c r="A6" s="63" t="s">
        <v>55</v>
      </c>
      <c r="B6" s="53">
        <v>2924.58</v>
      </c>
      <c r="C6" s="54">
        <v>6.7017299591788856E-2</v>
      </c>
      <c r="D6" s="55">
        <v>6.8877545198977319E-2</v>
      </c>
      <c r="E6" s="9"/>
      <c r="F6" s="9"/>
      <c r="G6" s="9"/>
      <c r="H6" s="9"/>
      <c r="I6" s="9"/>
    </row>
    <row r="7" spans="1:9">
      <c r="A7" s="63" t="s">
        <v>56</v>
      </c>
      <c r="B7" s="53">
        <v>3172.92</v>
      </c>
      <c r="C7" s="54">
        <v>7.2708057300801723E-2</v>
      </c>
      <c r="D7" s="55">
        <v>5.7959033988062805E-2</v>
      </c>
      <c r="E7" s="9"/>
      <c r="F7" s="9"/>
      <c r="G7" s="9"/>
      <c r="H7" s="9"/>
      <c r="I7" s="9"/>
    </row>
    <row r="8" spans="1:9">
      <c r="A8" s="63" t="s">
        <v>57</v>
      </c>
      <c r="B8" s="53">
        <v>1659.5</v>
      </c>
      <c r="C8" s="54">
        <v>3.8027753958713252E-2</v>
      </c>
      <c r="D8" s="55">
        <v>3.1602377142776902E-2</v>
      </c>
      <c r="E8" s="9"/>
      <c r="F8" s="9"/>
      <c r="G8" s="9"/>
      <c r="H8" s="9"/>
      <c r="I8" s="9"/>
    </row>
    <row r="9" spans="1:9">
      <c r="A9" s="63" t="s">
        <v>58</v>
      </c>
      <c r="B9" s="53">
        <v>1425.01</v>
      </c>
      <c r="C9" s="54">
        <v>3.2654371599099716E-2</v>
      </c>
      <c r="D9" s="55">
        <v>2.7684898390984574E-2</v>
      </c>
      <c r="E9" s="9"/>
      <c r="F9" s="9"/>
      <c r="G9" s="9"/>
      <c r="H9" s="9"/>
      <c r="I9" s="9"/>
    </row>
    <row r="10" spans="1:9">
      <c r="A10" s="63" t="s">
        <v>59</v>
      </c>
      <c r="B10" s="53">
        <v>1050.23</v>
      </c>
      <c r="C10" s="54">
        <v>2.4066217559541681E-2</v>
      </c>
      <c r="D10" s="55">
        <v>1.7784115693934531E-2</v>
      </c>
      <c r="E10" s="9"/>
      <c r="F10" s="9"/>
      <c r="G10" s="9"/>
      <c r="H10" s="9"/>
      <c r="I10" s="9"/>
    </row>
    <row r="11" spans="1:9">
      <c r="A11" s="63" t="s">
        <v>60</v>
      </c>
      <c r="B11" s="53">
        <v>1171.1099999999999</v>
      </c>
      <c r="C11" s="54">
        <v>2.6836205446573471E-2</v>
      </c>
      <c r="D11" s="55">
        <v>4.9445210475086251E-2</v>
      </c>
      <c r="E11" s="9"/>
      <c r="F11" s="9"/>
      <c r="G11" s="9"/>
      <c r="H11" s="9"/>
      <c r="I11" s="9"/>
    </row>
    <row r="12" spans="1:9">
      <c r="A12" s="63" t="s">
        <v>61</v>
      </c>
      <c r="B12" s="53">
        <v>1971.92</v>
      </c>
      <c r="C12" s="54">
        <v>4.5186916894405446E-2</v>
      </c>
      <c r="D12" s="55">
        <v>9.144017076388225E-2</v>
      </c>
      <c r="E12" s="9"/>
      <c r="F12" s="9"/>
      <c r="G12" s="9"/>
      <c r="H12" s="9"/>
      <c r="I12" s="9"/>
    </row>
    <row r="13" spans="1:9">
      <c r="A13" s="63" t="s">
        <v>62</v>
      </c>
      <c r="B13" s="53">
        <v>9933.31</v>
      </c>
      <c r="C13" s="54">
        <v>0.22762366295608674</v>
      </c>
      <c r="D13" s="55">
        <v>0.17908009325776986</v>
      </c>
      <c r="E13" s="9"/>
      <c r="F13" s="9"/>
      <c r="G13" s="9"/>
      <c r="H13" s="9"/>
      <c r="I13" s="9"/>
    </row>
    <row r="14" spans="1:9">
      <c r="A14" s="63" t="s">
        <v>63</v>
      </c>
      <c r="B14" s="53">
        <v>5146.95</v>
      </c>
      <c r="C14" s="54">
        <v>0.11794332524121674</v>
      </c>
      <c r="D14" s="55">
        <v>0.12939148398225539</v>
      </c>
      <c r="E14" s="9"/>
      <c r="F14" s="9"/>
      <c r="G14" s="9"/>
      <c r="H14" s="9"/>
      <c r="I14" s="9"/>
    </row>
    <row r="15" spans="1:9">
      <c r="A15" s="63" t="s">
        <v>64</v>
      </c>
      <c r="B15" s="53">
        <v>5371.42</v>
      </c>
      <c r="C15" s="54">
        <v>0.12308709742025402</v>
      </c>
      <c r="D15" s="55">
        <v>9.9786764570356276E-2</v>
      </c>
      <c r="E15" s="9"/>
      <c r="F15" s="9"/>
      <c r="G15" s="9"/>
      <c r="H15" s="9"/>
      <c r="I15" s="9"/>
    </row>
    <row r="16" spans="1:9">
      <c r="A16" s="63" t="s">
        <v>65</v>
      </c>
      <c r="B16" s="53">
        <v>2074.3200000000002</v>
      </c>
      <c r="C16" s="54">
        <v>4.7533432113069048E-2</v>
      </c>
      <c r="D16" s="55">
        <v>7.0850334971400392E-2</v>
      </c>
      <c r="E16" s="9"/>
      <c r="F16" s="9"/>
      <c r="G16" s="9"/>
      <c r="H16" s="9"/>
      <c r="I16" s="9"/>
    </row>
    <row r="17" spans="1:9">
      <c r="A17" s="64" t="s">
        <v>66</v>
      </c>
      <c r="B17" s="53">
        <v>1639.44</v>
      </c>
      <c r="C17" s="54">
        <v>3.7568075293807089E-2</v>
      </c>
      <c r="D17" s="55">
        <v>3.1418266480946901E-2</v>
      </c>
      <c r="E17" s="9"/>
      <c r="F17" s="9"/>
      <c r="G17" s="9"/>
      <c r="H17" s="9"/>
      <c r="I17" s="9"/>
    </row>
    <row r="18" spans="1:9">
      <c r="A18" s="61" t="s">
        <v>67</v>
      </c>
      <c r="B18" s="14">
        <v>43639.179999999993</v>
      </c>
      <c r="C18" s="25">
        <v>1.0000000000000002</v>
      </c>
      <c r="D18" s="56">
        <v>1</v>
      </c>
      <c r="E18" s="9"/>
      <c r="F18" s="9"/>
      <c r="G18" s="9"/>
      <c r="H18" s="9"/>
      <c r="I18" s="9"/>
    </row>
    <row r="19" spans="1:9" ht="15.75" thickBot="1">
      <c r="A19" s="57" t="s">
        <v>68</v>
      </c>
      <c r="B19" s="58" t="s">
        <v>46</v>
      </c>
      <c r="C19" s="59">
        <v>2.3254272082951995E-2</v>
      </c>
      <c r="D19" s="60">
        <v>2.59689946173054E-2</v>
      </c>
      <c r="E19" s="9"/>
      <c r="F19" s="9"/>
      <c r="G19" s="9"/>
      <c r="H19" s="9"/>
      <c r="I19" s="9"/>
    </row>
    <row r="20" spans="1:9">
      <c r="A20" s="9"/>
      <c r="B20" s="9"/>
      <c r="C20" s="9"/>
      <c r="D20" s="9"/>
      <c r="E20" s="9"/>
      <c r="F20" s="9"/>
      <c r="G20" s="9"/>
      <c r="H20" s="9"/>
      <c r="I20" s="9"/>
    </row>
    <row r="21" spans="1:9">
      <c r="A21" s="10" t="s">
        <v>69</v>
      </c>
      <c r="B21" s="9"/>
      <c r="C21" s="9"/>
      <c r="D21" s="9"/>
      <c r="E21" s="9"/>
      <c r="F21" s="9"/>
      <c r="G21" s="9"/>
      <c r="H21" s="9"/>
      <c r="I21" s="9"/>
    </row>
    <row r="22" spans="1:9">
      <c r="A22" s="10" t="s">
        <v>26</v>
      </c>
      <c r="B22" s="9"/>
      <c r="C22" s="9"/>
      <c r="D22" s="9"/>
      <c r="E22" s="9"/>
      <c r="F22" s="9"/>
      <c r="G22" s="9"/>
      <c r="H22" s="9"/>
      <c r="I22" s="9"/>
    </row>
    <row r="23" spans="1:9">
      <c r="A23" s="10" t="s">
        <v>70</v>
      </c>
      <c r="B23" s="9"/>
      <c r="C23" s="9"/>
      <c r="D23" s="9"/>
      <c r="E23" s="9"/>
      <c r="F23" s="9"/>
      <c r="G23" s="9"/>
      <c r="H23" s="9"/>
      <c r="I23" s="9"/>
    </row>
    <row r="24" spans="1:9">
      <c r="A24" s="9"/>
      <c r="B24" s="9"/>
      <c r="C24" s="9"/>
      <c r="D24" s="9"/>
      <c r="E24" s="9"/>
      <c r="F24" s="9"/>
      <c r="G24" s="9"/>
      <c r="H24" s="9"/>
      <c r="I24" s="9"/>
    </row>
    <row r="25" spans="1:9">
      <c r="A25" s="9"/>
      <c r="B25" s="9"/>
      <c r="C25" s="9"/>
      <c r="D25" s="9"/>
      <c r="E25" s="9"/>
      <c r="F25" s="9"/>
      <c r="G25" s="9"/>
      <c r="H25" s="9"/>
      <c r="I25" s="9"/>
    </row>
    <row r="26" spans="1:9">
      <c r="A26" s="9"/>
      <c r="B26" s="9"/>
      <c r="C26" s="9"/>
      <c r="D26" s="9"/>
      <c r="E26" s="9"/>
      <c r="F26" s="9"/>
      <c r="G26" s="9"/>
      <c r="H26" s="9"/>
      <c r="I26" s="9"/>
    </row>
    <row r="27" spans="1:9">
      <c r="A27" s="9"/>
      <c r="B27" s="9"/>
      <c r="C27" s="9"/>
      <c r="D27" s="9"/>
      <c r="E27" s="9"/>
      <c r="F27" s="9"/>
      <c r="G27" s="9"/>
      <c r="H27" s="9"/>
      <c r="I27" s="9"/>
    </row>
    <row r="28" spans="1:9">
      <c r="A28" s="9"/>
      <c r="B28" s="9"/>
      <c r="C28" s="13"/>
      <c r="D28" s="9"/>
      <c r="E28" s="9"/>
      <c r="F28" s="9"/>
      <c r="G28" s="9"/>
      <c r="H28" s="9"/>
      <c r="I28" s="9"/>
    </row>
    <row r="29" spans="1:9">
      <c r="A29" s="9"/>
      <c r="B29" s="9"/>
      <c r="C29" s="9"/>
      <c r="D29" s="9"/>
      <c r="E29" s="9"/>
      <c r="F29" s="9"/>
      <c r="G29" s="9"/>
      <c r="H29" s="9"/>
      <c r="I29" s="9"/>
    </row>
    <row r="30" spans="1:9">
      <c r="A30" s="9"/>
      <c r="B30" s="9"/>
      <c r="C30" s="9"/>
      <c r="D30" s="9"/>
      <c r="E30" s="9"/>
      <c r="F30" s="9"/>
      <c r="G30" s="9"/>
      <c r="H30" s="9"/>
      <c r="I30" s="9"/>
    </row>
  </sheetData>
  <mergeCells count="2">
    <mergeCell ref="B3:C3"/>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heetViews>
  <sheetFormatPr baseColWidth="10" defaultRowHeight="15"/>
  <cols>
    <col min="1" max="1" width="85.7109375" bestFit="1" customWidth="1"/>
    <col min="2" max="2" width="19.28515625" bestFit="1" customWidth="1"/>
    <col min="3" max="3" width="26.42578125" bestFit="1" customWidth="1"/>
    <col min="4" max="4" width="28.5703125" bestFit="1" customWidth="1"/>
  </cols>
  <sheetData>
    <row r="1" spans="1:8">
      <c r="A1" s="87" t="s">
        <v>21</v>
      </c>
    </row>
    <row r="2" spans="1:8" ht="15.75" thickBot="1">
      <c r="A2" s="9"/>
      <c r="B2" s="9"/>
      <c r="C2" s="9"/>
      <c r="D2" s="9"/>
      <c r="E2" s="9"/>
      <c r="F2" s="9"/>
      <c r="G2" s="9"/>
      <c r="H2" s="9"/>
    </row>
    <row r="3" spans="1:8">
      <c r="A3" s="38"/>
      <c r="B3" s="39"/>
      <c r="C3" s="293" t="s">
        <v>71</v>
      </c>
      <c r="D3" s="294"/>
      <c r="E3" s="16"/>
      <c r="F3" s="16"/>
      <c r="G3" s="9"/>
      <c r="H3" s="9"/>
    </row>
    <row r="4" spans="1:8">
      <c r="A4" s="40" t="s">
        <v>72</v>
      </c>
      <c r="B4" s="27" t="s">
        <v>73</v>
      </c>
      <c r="C4" s="26" t="s">
        <v>74</v>
      </c>
      <c r="D4" s="41" t="s">
        <v>75</v>
      </c>
      <c r="E4" s="16"/>
      <c r="F4" s="16"/>
      <c r="G4" s="9"/>
      <c r="H4" s="9"/>
    </row>
    <row r="5" spans="1:8">
      <c r="A5" s="42" t="s">
        <v>64</v>
      </c>
      <c r="B5" s="28">
        <v>0.56141020437798572</v>
      </c>
      <c r="C5" s="29">
        <v>0.25577100646352724</v>
      </c>
      <c r="D5" s="43">
        <v>0.17790089258233302</v>
      </c>
      <c r="E5" s="16"/>
      <c r="F5" s="16"/>
      <c r="G5" s="9"/>
      <c r="H5" s="9"/>
    </row>
    <row r="6" spans="1:8">
      <c r="A6" s="42" t="s">
        <v>56</v>
      </c>
      <c r="B6" s="28">
        <v>0.8146754409187752</v>
      </c>
      <c r="C6" s="29">
        <v>0.60754115772703132</v>
      </c>
      <c r="D6" s="43">
        <v>0.35156664896441847</v>
      </c>
      <c r="E6" s="16"/>
      <c r="F6" s="16"/>
      <c r="G6" s="9"/>
      <c r="H6" s="9"/>
    </row>
    <row r="7" spans="1:8">
      <c r="A7" s="42" t="s">
        <v>58</v>
      </c>
      <c r="B7" s="28">
        <v>0.67339176567181991</v>
      </c>
      <c r="C7" s="29">
        <v>0.7659273242095328</v>
      </c>
      <c r="D7" s="43">
        <v>0.33883907503539407</v>
      </c>
      <c r="E7" s="16"/>
      <c r="F7" s="16"/>
      <c r="G7" s="9"/>
      <c r="H7" s="9"/>
    </row>
    <row r="8" spans="1:8">
      <c r="A8" s="42" t="s">
        <v>59</v>
      </c>
      <c r="B8" s="30" t="s">
        <v>76</v>
      </c>
      <c r="C8" s="31" t="s">
        <v>76</v>
      </c>
      <c r="D8" s="44" t="s">
        <v>76</v>
      </c>
      <c r="E8" s="16"/>
      <c r="F8" s="16"/>
      <c r="G8" s="9"/>
      <c r="H8" s="9"/>
    </row>
    <row r="9" spans="1:8">
      <c r="A9" s="42" t="s">
        <v>66</v>
      </c>
      <c r="B9" s="28">
        <v>0.36242863416776455</v>
      </c>
      <c r="C9" s="29">
        <v>0.84180432020330365</v>
      </c>
      <c r="D9" s="43">
        <v>0.57179161372299869</v>
      </c>
      <c r="E9" s="16"/>
      <c r="F9" s="16"/>
      <c r="G9" s="9"/>
      <c r="H9" s="9"/>
    </row>
    <row r="10" spans="1:8">
      <c r="A10" s="42" t="s">
        <v>61</v>
      </c>
      <c r="B10" s="28">
        <v>0.3218943973386344</v>
      </c>
      <c r="C10" s="29">
        <v>0.63599458728010827</v>
      </c>
      <c r="D10" s="43">
        <v>0.43301759133964818</v>
      </c>
      <c r="E10" s="16"/>
      <c r="F10" s="16"/>
      <c r="G10" s="9"/>
      <c r="H10" s="9"/>
    </row>
    <row r="11" spans="1:8">
      <c r="A11" s="42" t="s">
        <v>55</v>
      </c>
      <c r="B11" s="28">
        <v>0.46539674072858322</v>
      </c>
      <c r="C11" s="29">
        <v>0.53148148148148144</v>
      </c>
      <c r="D11" s="43">
        <v>0.26481481481481484</v>
      </c>
      <c r="E11" s="16"/>
      <c r="F11" s="16"/>
      <c r="G11" s="9"/>
      <c r="H11" s="9"/>
    </row>
    <row r="12" spans="1:8">
      <c r="A12" s="42" t="s">
        <v>65</v>
      </c>
      <c r="B12" s="30" t="s">
        <v>76</v>
      </c>
      <c r="C12" s="31" t="s">
        <v>76</v>
      </c>
      <c r="D12" s="44" t="s">
        <v>76</v>
      </c>
      <c r="E12" s="16"/>
      <c r="F12" s="16"/>
      <c r="G12" s="9"/>
      <c r="H12" s="9"/>
    </row>
    <row r="13" spans="1:8">
      <c r="A13" s="42" t="s">
        <v>57</v>
      </c>
      <c r="B13" s="28">
        <v>0.73856583308225376</v>
      </c>
      <c r="C13" s="29">
        <v>0.74102209944751385</v>
      </c>
      <c r="D13" s="43">
        <v>0.43715469613259667</v>
      </c>
      <c r="E13" s="16"/>
      <c r="F13" s="16"/>
      <c r="G13" s="9"/>
      <c r="H13" s="9"/>
    </row>
    <row r="14" spans="1:8">
      <c r="A14" s="42" t="s">
        <v>54</v>
      </c>
      <c r="B14" s="28">
        <v>0.20039124567309505</v>
      </c>
      <c r="C14" s="29">
        <v>8.7198515769944335E-2</v>
      </c>
      <c r="D14" s="43">
        <v>0.17439703153988867</v>
      </c>
      <c r="E14" s="16"/>
      <c r="F14" s="16"/>
      <c r="G14" s="9"/>
      <c r="H14" s="9"/>
    </row>
    <row r="15" spans="1:8">
      <c r="A15" s="42" t="s">
        <v>63</v>
      </c>
      <c r="B15" s="28">
        <v>0.27463837806856489</v>
      </c>
      <c r="C15" s="29">
        <v>0.3555758683729433</v>
      </c>
      <c r="D15" s="43">
        <v>0.27970749542961609</v>
      </c>
      <c r="E15" s="16"/>
      <c r="F15" s="16"/>
      <c r="G15" s="9"/>
      <c r="H15" s="9"/>
    </row>
    <row r="16" spans="1:8">
      <c r="A16" s="42" t="s">
        <v>62</v>
      </c>
      <c r="B16" s="28">
        <v>0.21882131937893814</v>
      </c>
      <c r="C16" s="29">
        <v>0.61186770428015569</v>
      </c>
      <c r="D16" s="43">
        <v>0.49221789883268485</v>
      </c>
      <c r="E16" s="16"/>
      <c r="F16" s="16"/>
      <c r="G16" s="9"/>
      <c r="H16" s="9"/>
    </row>
    <row r="17" spans="1:8">
      <c r="A17" s="42" t="s">
        <v>60</v>
      </c>
      <c r="B17" s="30" t="s">
        <v>76</v>
      </c>
      <c r="C17" s="31" t="s">
        <v>76</v>
      </c>
      <c r="D17" s="44" t="s">
        <v>76</v>
      </c>
      <c r="E17" s="16"/>
      <c r="F17" s="16"/>
      <c r="G17" s="9"/>
      <c r="H17" s="9"/>
    </row>
    <row r="18" spans="1:8">
      <c r="A18" s="45" t="s">
        <v>67</v>
      </c>
      <c r="B18" s="32">
        <v>0.35307904502330245</v>
      </c>
      <c r="C18" s="32">
        <v>0.35307904502330245</v>
      </c>
      <c r="D18" s="46">
        <v>0.33085246106698357</v>
      </c>
      <c r="E18" s="16"/>
      <c r="F18" s="16"/>
      <c r="G18" s="9"/>
      <c r="H18" s="9"/>
    </row>
    <row r="19" spans="1:8" ht="15.75" thickBot="1">
      <c r="A19" s="47" t="s">
        <v>77</v>
      </c>
      <c r="B19" s="48">
        <v>0.14537235339936208</v>
      </c>
      <c r="C19" s="48">
        <v>0.14537235339936208</v>
      </c>
      <c r="D19" s="49">
        <v>0.22368057110493525</v>
      </c>
      <c r="E19" s="16"/>
      <c r="F19" s="16"/>
      <c r="G19" s="9"/>
      <c r="H19" s="9"/>
    </row>
    <row r="20" spans="1:8">
      <c r="A20" s="33"/>
      <c r="B20" s="34"/>
      <c r="C20" s="18"/>
      <c r="D20" s="16"/>
      <c r="E20" s="16"/>
      <c r="F20" s="16"/>
      <c r="G20" s="9"/>
      <c r="H20" s="9"/>
    </row>
    <row r="21" spans="1:8">
      <c r="A21" s="37" t="s">
        <v>78</v>
      </c>
      <c r="B21" s="16"/>
      <c r="C21" s="16"/>
      <c r="D21" s="16"/>
      <c r="E21" s="16"/>
      <c r="F21" s="16"/>
      <c r="G21" s="9"/>
      <c r="H21" s="9"/>
    </row>
    <row r="22" spans="1:8">
      <c r="A22" s="24" t="s">
        <v>69</v>
      </c>
      <c r="B22" s="16"/>
      <c r="C22" s="16"/>
      <c r="D22" s="16"/>
      <c r="E22" s="16"/>
      <c r="F22" s="16"/>
      <c r="G22" s="9"/>
      <c r="H22" s="9"/>
    </row>
    <row r="23" spans="1:8">
      <c r="A23" s="24" t="s">
        <v>79</v>
      </c>
      <c r="B23" s="16"/>
      <c r="C23" s="16"/>
      <c r="D23" s="16"/>
      <c r="E23" s="16"/>
      <c r="F23" s="16"/>
      <c r="G23" s="9"/>
      <c r="H23" s="9"/>
    </row>
    <row r="24" spans="1:8">
      <c r="A24" s="17"/>
      <c r="B24" s="17"/>
      <c r="C24" s="17"/>
      <c r="D24" s="17"/>
      <c r="E24" s="17"/>
      <c r="F24" s="16"/>
      <c r="G24" s="9"/>
      <c r="H24" s="9"/>
    </row>
    <row r="25" spans="1:8">
      <c r="A25" s="35"/>
      <c r="B25" s="36"/>
      <c r="C25" s="18"/>
      <c r="D25" s="18"/>
      <c r="E25" s="18"/>
      <c r="F25" s="16"/>
      <c r="G25" s="9"/>
      <c r="H25" s="9"/>
    </row>
    <row r="26" spans="1:8">
      <c r="A26" s="16"/>
      <c r="B26" s="34"/>
      <c r="C26" s="18"/>
      <c r="D26" s="16"/>
      <c r="E26" s="16"/>
      <c r="F26" s="16"/>
      <c r="G26" s="9"/>
      <c r="H26" s="9"/>
    </row>
    <row r="27" spans="1:8">
      <c r="A27" s="16"/>
      <c r="B27" s="16"/>
      <c r="C27" s="16"/>
      <c r="D27" s="16"/>
      <c r="E27" s="16"/>
      <c r="F27" s="16"/>
      <c r="G27" s="9"/>
      <c r="H27" s="9"/>
    </row>
    <row r="28" spans="1:8">
      <c r="A28" s="16"/>
      <c r="B28" s="16"/>
      <c r="C28" s="16"/>
      <c r="D28" s="16"/>
      <c r="E28" s="16"/>
      <c r="F28" s="16"/>
      <c r="G28" s="9"/>
      <c r="H28" s="9"/>
    </row>
    <row r="29" spans="1:8">
      <c r="A29" s="19"/>
      <c r="B29" s="21"/>
      <c r="C29" s="21"/>
      <c r="D29" s="22"/>
      <c r="E29" s="22"/>
      <c r="F29" s="16"/>
      <c r="G29" s="9"/>
      <c r="H29" s="9"/>
    </row>
    <row r="30" spans="1:8">
      <c r="A30" s="19"/>
      <c r="B30" s="21"/>
      <c r="C30" s="21"/>
      <c r="D30" s="22"/>
      <c r="E30" s="22"/>
      <c r="F30" s="16"/>
      <c r="G30" s="9"/>
      <c r="H30" s="9"/>
    </row>
    <row r="31" spans="1:8">
      <c r="A31" s="19"/>
      <c r="B31" s="21"/>
      <c r="C31" s="21"/>
      <c r="D31" s="22"/>
      <c r="E31" s="22"/>
      <c r="F31" s="16"/>
      <c r="G31" s="9"/>
      <c r="H31" s="9"/>
    </row>
    <row r="32" spans="1:8">
      <c r="A32" s="6"/>
      <c r="B32" s="7"/>
      <c r="C32" s="7"/>
      <c r="D32" s="8"/>
      <c r="E32" s="8"/>
      <c r="F32" s="4"/>
    </row>
    <row r="33" spans="1:6">
      <c r="A33" s="6"/>
      <c r="B33" s="7"/>
      <c r="C33" s="7"/>
      <c r="D33" s="8"/>
      <c r="E33" s="8"/>
      <c r="F33" s="4"/>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C13" sqref="C13"/>
    </sheetView>
  </sheetViews>
  <sheetFormatPr baseColWidth="10" defaultColWidth="11.42578125" defaultRowHeight="11.25"/>
  <cols>
    <col min="1" max="1" width="41.85546875" style="9" bestFit="1" customWidth="1"/>
    <col min="2" max="2" width="15.7109375" style="9" customWidth="1"/>
    <col min="3" max="3" width="22.7109375" style="9" customWidth="1"/>
    <col min="4" max="4" width="15.7109375" style="9" customWidth="1"/>
    <col min="5" max="5" width="22.7109375" style="9" customWidth="1"/>
    <col min="6" max="16384" width="11.42578125" style="9"/>
  </cols>
  <sheetData>
    <row r="1" spans="1:5">
      <c r="A1" s="87" t="s">
        <v>22</v>
      </c>
    </row>
    <row r="2" spans="1:5" ht="12" thickBot="1"/>
    <row r="3" spans="1:5" ht="22.5">
      <c r="A3" s="88" t="s">
        <v>80</v>
      </c>
      <c r="B3" s="89" t="s">
        <v>81</v>
      </c>
      <c r="C3" s="89" t="s">
        <v>287</v>
      </c>
      <c r="D3" s="89" t="s">
        <v>82</v>
      </c>
      <c r="E3" s="90" t="s">
        <v>287</v>
      </c>
    </row>
    <row r="4" spans="1:5">
      <c r="A4" s="91" t="s">
        <v>83</v>
      </c>
      <c r="B4" s="53">
        <v>10698</v>
      </c>
      <c r="C4" s="92">
        <v>3.8851240929989324</v>
      </c>
      <c r="D4" s="53">
        <v>80986</v>
      </c>
      <c r="E4" s="93">
        <v>3.673780819730434</v>
      </c>
    </row>
    <row r="5" spans="1:5">
      <c r="A5" s="91" t="s">
        <v>84</v>
      </c>
      <c r="B5" s="53">
        <v>2245.0526679999998</v>
      </c>
      <c r="C5" s="92">
        <v>1.3908989349355425</v>
      </c>
      <c r="D5" s="53">
        <v>18974.153413</v>
      </c>
      <c r="E5" s="93">
        <v>1.1666053573270632</v>
      </c>
    </row>
    <row r="6" spans="1:5">
      <c r="A6" s="91" t="s">
        <v>85</v>
      </c>
      <c r="B6" s="53">
        <v>957.74971099999993</v>
      </c>
      <c r="C6" s="92">
        <v>1.9509072572686783</v>
      </c>
      <c r="D6" s="53">
        <v>8120.3861269999998</v>
      </c>
      <c r="E6" s="93">
        <v>1.7198170233496644</v>
      </c>
    </row>
    <row r="7" spans="1:5">
      <c r="A7" s="91" t="s">
        <v>86</v>
      </c>
      <c r="B7" s="53">
        <v>10695.385999999999</v>
      </c>
      <c r="C7" s="92">
        <v>1.7487669491932984</v>
      </c>
      <c r="D7" s="53">
        <v>96736.591</v>
      </c>
      <c r="E7" s="93">
        <v>1.5185957228763518</v>
      </c>
    </row>
    <row r="8" spans="1:5" ht="12" thickBot="1">
      <c r="A8" s="94" t="s">
        <v>87</v>
      </c>
      <c r="B8" s="95">
        <v>23.133901206636295</v>
      </c>
      <c r="C8" s="96" t="s">
        <v>88</v>
      </c>
      <c r="D8" s="95">
        <v>26.524460214040062</v>
      </c>
      <c r="E8" s="97" t="s">
        <v>88</v>
      </c>
    </row>
    <row r="9" spans="1:5">
      <c r="C9" s="98"/>
      <c r="E9" s="98"/>
    </row>
    <row r="10" spans="1:5">
      <c r="A10" s="99" t="s">
        <v>89</v>
      </c>
      <c r="B10" s="99"/>
      <c r="C10" s="99"/>
      <c r="D10" s="99"/>
      <c r="E10" s="99"/>
    </row>
    <row r="11" spans="1:5">
      <c r="A11" s="10" t="s">
        <v>90</v>
      </c>
      <c r="C11" s="98"/>
      <c r="E11" s="98"/>
    </row>
    <row r="12" spans="1:5">
      <c r="A12" s="10" t="s">
        <v>91</v>
      </c>
      <c r="C12" s="98"/>
      <c r="E12" s="98"/>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C33" sqref="C33"/>
    </sheetView>
  </sheetViews>
  <sheetFormatPr baseColWidth="10" defaultColWidth="11.42578125" defaultRowHeight="11.25"/>
  <cols>
    <col min="1" max="1" width="25" style="9" bestFit="1" customWidth="1"/>
    <col min="2" max="4" width="20.7109375" style="9" customWidth="1"/>
    <col min="5" max="16384" width="11.42578125" style="9"/>
  </cols>
  <sheetData>
    <row r="1" spans="1:10">
      <c r="A1" s="87" t="s">
        <v>23</v>
      </c>
    </row>
    <row r="2" spans="1:10" ht="12" thickBot="1"/>
    <row r="3" spans="1:10">
      <c r="A3" s="106" t="s">
        <v>92</v>
      </c>
      <c r="B3" s="107" t="s">
        <v>93</v>
      </c>
      <c r="C3" s="107" t="s">
        <v>94</v>
      </c>
      <c r="D3" s="108" t="s">
        <v>95</v>
      </c>
    </row>
    <row r="4" spans="1:10">
      <c r="A4" s="91" t="s">
        <v>65</v>
      </c>
      <c r="B4" s="53">
        <v>2.2205837171281146</v>
      </c>
      <c r="C4" s="53">
        <v>1.21553362150344</v>
      </c>
      <c r="D4" s="100">
        <v>0.28042624789680315</v>
      </c>
    </row>
    <row r="5" spans="1:10">
      <c r="A5" s="91" t="s">
        <v>96</v>
      </c>
      <c r="B5" s="101">
        <v>28.637442351309247</v>
      </c>
      <c r="C5" s="101">
        <v>30.304736708297128</v>
      </c>
      <c r="D5" s="102">
        <v>18.956814357823891</v>
      </c>
    </row>
    <row r="6" spans="1:10">
      <c r="A6" s="91" t="s">
        <v>97</v>
      </c>
      <c r="B6" s="53">
        <v>5.4653006445957164</v>
      </c>
      <c r="C6" s="53">
        <v>8.7000382121993063</v>
      </c>
      <c r="D6" s="100">
        <v>29.192372406057206</v>
      </c>
    </row>
    <row r="7" spans="1:10">
      <c r="A7" s="91" t="s">
        <v>64</v>
      </c>
      <c r="B7" s="53">
        <v>16.034559201509886</v>
      </c>
      <c r="C7" s="53">
        <v>18.232777156388742</v>
      </c>
      <c r="D7" s="100">
        <v>22.593008038885774</v>
      </c>
    </row>
    <row r="8" spans="1:10">
      <c r="A8" s="91" t="s">
        <v>62</v>
      </c>
      <c r="B8" s="101">
        <v>12.511236153608667</v>
      </c>
      <c r="C8" s="101">
        <v>10.404598668417522</v>
      </c>
      <c r="D8" s="102">
        <v>8.4969153112731348</v>
      </c>
    </row>
    <row r="9" spans="1:10">
      <c r="A9" s="91" t="s">
        <v>98</v>
      </c>
      <c r="B9" s="53">
        <v>9.9009142821025797</v>
      </c>
      <c r="C9" s="53">
        <v>8.3211700403636151</v>
      </c>
      <c r="D9" s="100">
        <v>7.9828005234623296</v>
      </c>
    </row>
    <row r="10" spans="1:10">
      <c r="A10" s="91" t="s">
        <v>99</v>
      </c>
      <c r="B10" s="53">
        <v>24.083057871871102</v>
      </c>
      <c r="C10" s="53">
        <v>22.240378371381713</v>
      </c>
      <c r="D10" s="100">
        <v>10.964666292765003</v>
      </c>
    </row>
    <row r="11" spans="1:10" ht="12" thickBot="1">
      <c r="A11" s="103" t="s">
        <v>100</v>
      </c>
      <c r="B11" s="104">
        <v>1.1469057778746836</v>
      </c>
      <c r="C11" s="104">
        <v>0.58076722144854387</v>
      </c>
      <c r="D11" s="105">
        <v>1.5329968218358572</v>
      </c>
    </row>
    <row r="13" spans="1:10">
      <c r="A13" s="10" t="s">
        <v>89</v>
      </c>
      <c r="B13" s="10"/>
      <c r="C13" s="10"/>
      <c r="D13" s="10"/>
      <c r="E13" s="10"/>
      <c r="F13" s="10"/>
      <c r="G13" s="10"/>
      <c r="H13" s="10"/>
      <c r="I13" s="10"/>
      <c r="J13" s="10"/>
    </row>
    <row r="14" spans="1:10">
      <c r="A14" s="10" t="s">
        <v>90</v>
      </c>
      <c r="B14" s="10"/>
      <c r="C14" s="10"/>
      <c r="D14" s="10"/>
      <c r="E14" s="10"/>
      <c r="F14" s="10"/>
      <c r="G14" s="10"/>
      <c r="H14" s="10"/>
      <c r="I14" s="10"/>
      <c r="J14" s="10"/>
    </row>
    <row r="15" spans="1:10">
      <c r="A15" s="10" t="s">
        <v>101</v>
      </c>
      <c r="B15" s="10"/>
      <c r="C15" s="10"/>
      <c r="D15" s="10"/>
      <c r="E15" s="10"/>
      <c r="F15" s="10"/>
      <c r="G15" s="10"/>
      <c r="H15" s="10"/>
      <c r="I15" s="10"/>
      <c r="J15" s="10"/>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N12" sqref="N12"/>
    </sheetView>
  </sheetViews>
  <sheetFormatPr baseColWidth="10" defaultColWidth="11.42578125" defaultRowHeight="11.25"/>
  <cols>
    <col min="1" max="1" width="15.28515625" style="9" bestFit="1" customWidth="1"/>
    <col min="2" max="2" width="14" style="9" customWidth="1"/>
    <col min="3" max="3" width="13" style="9" customWidth="1"/>
    <col min="4" max="5" width="14" style="9" bestFit="1" customWidth="1"/>
    <col min="6" max="6" width="15" style="9" bestFit="1" customWidth="1"/>
    <col min="7" max="7" width="17.7109375" style="9" bestFit="1" customWidth="1"/>
    <col min="8" max="16384" width="11.42578125" style="9"/>
  </cols>
  <sheetData>
    <row r="1" spans="1:7">
      <c r="A1" s="87" t="s">
        <v>24</v>
      </c>
    </row>
    <row r="2" spans="1:7" ht="12" thickBot="1"/>
    <row r="3" spans="1:7">
      <c r="A3" s="106" t="s">
        <v>102</v>
      </c>
      <c r="B3" s="114" t="s">
        <v>103</v>
      </c>
      <c r="C3" s="114" t="s">
        <v>104</v>
      </c>
      <c r="D3" s="114" t="s">
        <v>105</v>
      </c>
      <c r="E3" s="114" t="s">
        <v>106</v>
      </c>
      <c r="F3" s="114" t="s">
        <v>107</v>
      </c>
      <c r="G3" s="115" t="s">
        <v>108</v>
      </c>
    </row>
    <row r="4" spans="1:7" ht="22.5">
      <c r="A4" s="110" t="s">
        <v>109</v>
      </c>
      <c r="B4" s="53">
        <v>30</v>
      </c>
      <c r="C4" s="53">
        <v>46.666666666666664</v>
      </c>
      <c r="D4" s="53">
        <v>6.666666666666667</v>
      </c>
      <c r="E4" s="53">
        <v>0</v>
      </c>
      <c r="F4" s="53">
        <v>16.666666666666668</v>
      </c>
      <c r="G4" s="100">
        <v>0</v>
      </c>
    </row>
    <row r="5" spans="1:7" ht="33.75">
      <c r="A5" s="110" t="s">
        <v>110</v>
      </c>
      <c r="B5" s="53">
        <v>53.964194373401533</v>
      </c>
      <c r="C5" s="53">
        <v>40.92071611253197</v>
      </c>
      <c r="D5" s="53">
        <v>2.0460358056265986</v>
      </c>
      <c r="E5" s="53">
        <v>1.7902813299232736</v>
      </c>
      <c r="F5" s="53">
        <v>1.0230179028132993</v>
      </c>
      <c r="G5" s="100">
        <v>0.25575447570332482</v>
      </c>
    </row>
    <row r="6" spans="1:7" ht="33.75">
      <c r="A6" s="110" t="s">
        <v>111</v>
      </c>
      <c r="B6" s="53">
        <v>59.122287968441817</v>
      </c>
      <c r="C6" s="53">
        <v>35.84812623274162</v>
      </c>
      <c r="D6" s="53">
        <v>1.6272189349112427</v>
      </c>
      <c r="E6" s="53">
        <v>0.98619329388560162</v>
      </c>
      <c r="F6" s="53">
        <v>0.93688362919132151</v>
      </c>
      <c r="G6" s="100">
        <v>1.4792899408284024</v>
      </c>
    </row>
    <row r="7" spans="1:7" ht="22.5">
      <c r="A7" s="110" t="s">
        <v>112</v>
      </c>
      <c r="B7" s="53">
        <v>62.646370023419202</v>
      </c>
      <c r="C7" s="53">
        <v>34.42622950819672</v>
      </c>
      <c r="D7" s="53">
        <v>1.7564402810304449</v>
      </c>
      <c r="E7" s="53">
        <v>0.93676814988290402</v>
      </c>
      <c r="F7" s="53">
        <v>0.23419203747072601</v>
      </c>
      <c r="G7" s="100">
        <v>0</v>
      </c>
    </row>
    <row r="8" spans="1:7" ht="22.5">
      <c r="A8" s="110" t="s">
        <v>113</v>
      </c>
      <c r="B8" s="53">
        <v>69.08690869086908</v>
      </c>
      <c r="C8" s="53">
        <v>26.182618261826182</v>
      </c>
      <c r="D8" s="53">
        <v>2.09020902090209</v>
      </c>
      <c r="E8" s="53">
        <v>1.1001100110011002</v>
      </c>
      <c r="F8" s="53">
        <v>1.5401540154015401</v>
      </c>
      <c r="G8" s="100">
        <v>0</v>
      </c>
    </row>
    <row r="9" spans="1:7" ht="33.75">
      <c r="A9" s="110" t="s">
        <v>114</v>
      </c>
      <c r="B9" s="53">
        <v>70.252378982209351</v>
      </c>
      <c r="C9" s="53">
        <v>28.42366570128258</v>
      </c>
      <c r="D9" s="53">
        <v>1.1584609019445593</v>
      </c>
      <c r="E9" s="53">
        <v>0.41373603640877121</v>
      </c>
      <c r="F9" s="53">
        <v>0</v>
      </c>
      <c r="G9" s="100">
        <v>0</v>
      </c>
    </row>
    <row r="10" spans="1:7" ht="33.75">
      <c r="A10" s="116" t="s">
        <v>115</v>
      </c>
      <c r="B10" s="117">
        <v>70.994578425873996</v>
      </c>
      <c r="C10" s="117">
        <v>26.416152551878856</v>
      </c>
      <c r="D10" s="117">
        <v>1.1871377827631333</v>
      </c>
      <c r="E10" s="117">
        <v>0.60759020377640682</v>
      </c>
      <c r="F10" s="117">
        <v>0.48607216302112544</v>
      </c>
      <c r="G10" s="118">
        <v>0.30846887268648343</v>
      </c>
    </row>
    <row r="11" spans="1:7" ht="22.5">
      <c r="A11" s="110" t="s">
        <v>116</v>
      </c>
      <c r="B11" s="53">
        <v>82.926829268292678</v>
      </c>
      <c r="C11" s="53">
        <v>15.24390243902439</v>
      </c>
      <c r="D11" s="53">
        <v>0.6097560975609756</v>
      </c>
      <c r="E11" s="53">
        <v>1.2195121951219512</v>
      </c>
      <c r="F11" s="53">
        <v>0</v>
      </c>
      <c r="G11" s="100">
        <v>0</v>
      </c>
    </row>
    <row r="12" spans="1:7" ht="34.5" thickBot="1">
      <c r="A12" s="111" t="s">
        <v>117</v>
      </c>
      <c r="B12" s="112">
        <v>88.280499519692597</v>
      </c>
      <c r="C12" s="112">
        <v>11.559398014729426</v>
      </c>
      <c r="D12" s="112">
        <v>0.16010246557796989</v>
      </c>
      <c r="E12" s="112">
        <v>0.12808197246237593</v>
      </c>
      <c r="F12" s="112">
        <v>0</v>
      </c>
      <c r="G12" s="113">
        <v>0</v>
      </c>
    </row>
    <row r="14" spans="1:7">
      <c r="A14" s="10" t="s">
        <v>89</v>
      </c>
      <c r="B14" s="10"/>
      <c r="C14" s="10"/>
      <c r="D14" s="10"/>
      <c r="E14" s="10"/>
      <c r="F14" s="10"/>
      <c r="G14" s="10"/>
    </row>
    <row r="15" spans="1:7">
      <c r="A15" s="10" t="s">
        <v>90</v>
      </c>
      <c r="B15" s="10"/>
      <c r="C15" s="10"/>
      <c r="D15" s="10"/>
      <c r="E15" s="10"/>
      <c r="F15" s="10"/>
      <c r="G15" s="10"/>
    </row>
    <row r="16" spans="1:7">
      <c r="A16" s="10" t="s">
        <v>118</v>
      </c>
      <c r="B16" s="10"/>
      <c r="C16" s="10"/>
      <c r="D16" s="10"/>
      <c r="E16" s="10"/>
      <c r="F16" s="10"/>
      <c r="G16" s="1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29" sqref="B29"/>
    </sheetView>
  </sheetViews>
  <sheetFormatPr baseColWidth="10" defaultColWidth="11.42578125" defaultRowHeight="11.25"/>
  <cols>
    <col min="1" max="1" width="45.7109375" style="9" customWidth="1"/>
    <col min="2" max="2" width="72.42578125" style="9" customWidth="1"/>
    <col min="3" max="6" width="25.7109375" style="9" customWidth="1"/>
    <col min="7" max="16384" width="11.42578125" style="9"/>
  </cols>
  <sheetData>
    <row r="1" spans="1:6">
      <c r="A1" s="87" t="s">
        <v>17</v>
      </c>
    </row>
    <row r="2" spans="1:6" ht="12" thickBot="1"/>
    <row r="3" spans="1:6">
      <c r="A3" s="119" t="s">
        <v>119</v>
      </c>
      <c r="B3" s="120" t="s">
        <v>120</v>
      </c>
      <c r="C3" s="120" t="s">
        <v>121</v>
      </c>
      <c r="D3" s="121" t="s">
        <v>122</v>
      </c>
      <c r="E3" s="121" t="s">
        <v>123</v>
      </c>
      <c r="F3" s="122" t="s">
        <v>124</v>
      </c>
    </row>
    <row r="4" spans="1:6">
      <c r="A4" s="123" t="s">
        <v>125</v>
      </c>
      <c r="B4" s="124" t="s">
        <v>126</v>
      </c>
      <c r="C4" s="125" t="s">
        <v>54</v>
      </c>
      <c r="D4" s="126" t="s">
        <v>127</v>
      </c>
      <c r="E4" s="125" t="s">
        <v>128</v>
      </c>
      <c r="F4" s="127" t="s">
        <v>129</v>
      </c>
    </row>
    <row r="5" spans="1:6">
      <c r="A5" s="91" t="s">
        <v>130</v>
      </c>
      <c r="B5" s="9" t="s">
        <v>131</v>
      </c>
      <c r="C5" s="9" t="s">
        <v>132</v>
      </c>
      <c r="D5" s="128" t="s">
        <v>127</v>
      </c>
      <c r="E5" s="129" t="s">
        <v>128</v>
      </c>
      <c r="F5" s="130" t="s">
        <v>129</v>
      </c>
    </row>
    <row r="6" spans="1:6">
      <c r="A6" s="91" t="s">
        <v>133</v>
      </c>
      <c r="B6" s="131" t="s">
        <v>126</v>
      </c>
      <c r="C6" s="129" t="s">
        <v>54</v>
      </c>
      <c r="D6" s="128" t="s">
        <v>127</v>
      </c>
      <c r="E6" s="9" t="s">
        <v>134</v>
      </c>
      <c r="F6" s="130" t="s">
        <v>135</v>
      </c>
    </row>
    <row r="7" spans="1:6">
      <c r="A7" s="91" t="s">
        <v>136</v>
      </c>
      <c r="B7" s="131" t="s">
        <v>137</v>
      </c>
      <c r="C7" s="129" t="s">
        <v>63</v>
      </c>
      <c r="D7" s="128" t="s">
        <v>127</v>
      </c>
      <c r="E7" s="9" t="s">
        <v>134</v>
      </c>
      <c r="F7" s="130" t="s">
        <v>138</v>
      </c>
    </row>
    <row r="8" spans="1:6">
      <c r="A8" s="91" t="s">
        <v>139</v>
      </c>
      <c r="B8" s="131" t="s">
        <v>137</v>
      </c>
      <c r="C8" s="129" t="s">
        <v>63</v>
      </c>
      <c r="D8" s="128" t="s">
        <v>140</v>
      </c>
      <c r="E8" s="129" t="s">
        <v>128</v>
      </c>
      <c r="F8" s="130" t="s">
        <v>141</v>
      </c>
    </row>
    <row r="9" spans="1:6">
      <c r="A9" s="91" t="s">
        <v>142</v>
      </c>
      <c r="B9" s="131" t="s">
        <v>143</v>
      </c>
      <c r="C9" s="129" t="s">
        <v>55</v>
      </c>
      <c r="D9" s="128" t="s">
        <v>144</v>
      </c>
      <c r="E9" s="9" t="s">
        <v>128</v>
      </c>
      <c r="F9" s="130" t="s">
        <v>145</v>
      </c>
    </row>
    <row r="10" spans="1:6">
      <c r="A10" s="91" t="s">
        <v>146</v>
      </c>
      <c r="B10" s="131" t="s">
        <v>147</v>
      </c>
      <c r="C10" s="129" t="s">
        <v>62</v>
      </c>
      <c r="D10" s="128" t="s">
        <v>144</v>
      </c>
      <c r="E10" s="129" t="s">
        <v>148</v>
      </c>
      <c r="F10" s="130" t="s">
        <v>149</v>
      </c>
    </row>
    <row r="11" spans="1:6">
      <c r="A11" s="91" t="s">
        <v>150</v>
      </c>
      <c r="B11" s="131" t="s">
        <v>151</v>
      </c>
      <c r="C11" s="129" t="s">
        <v>65</v>
      </c>
      <c r="D11" s="128" t="s">
        <v>144</v>
      </c>
      <c r="E11" s="129" t="s">
        <v>152</v>
      </c>
      <c r="F11" s="130" t="s">
        <v>153</v>
      </c>
    </row>
    <row r="12" spans="1:6">
      <c r="A12" s="91" t="s">
        <v>154</v>
      </c>
      <c r="B12" s="131" t="s">
        <v>137</v>
      </c>
      <c r="C12" s="129" t="s">
        <v>63</v>
      </c>
      <c r="D12" s="128" t="s">
        <v>144</v>
      </c>
      <c r="E12" s="129" t="s">
        <v>128</v>
      </c>
      <c r="F12" s="130" t="s">
        <v>141</v>
      </c>
    </row>
    <row r="13" spans="1:6" ht="12" thickBot="1">
      <c r="A13" s="103" t="s">
        <v>155</v>
      </c>
      <c r="B13" s="132" t="s">
        <v>151</v>
      </c>
      <c r="C13" s="133" t="s">
        <v>65</v>
      </c>
      <c r="D13" s="134" t="s">
        <v>144</v>
      </c>
      <c r="E13" s="133" t="s">
        <v>152</v>
      </c>
      <c r="F13" s="135" t="s">
        <v>153</v>
      </c>
    </row>
    <row r="15" spans="1:6">
      <c r="A15" s="99" t="s">
        <v>156</v>
      </c>
      <c r="B15" s="136"/>
      <c r="C15" s="136"/>
      <c r="D15" s="136"/>
      <c r="E15" s="109"/>
      <c r="F15" s="109"/>
    </row>
    <row r="16" spans="1:6">
      <c r="A16" s="10"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topLeftCell="A40" workbookViewId="0">
      <selection activeCell="A55" sqref="A55"/>
    </sheetView>
  </sheetViews>
  <sheetFormatPr baseColWidth="10" defaultColWidth="11.42578125" defaultRowHeight="11.25"/>
  <cols>
    <col min="1" max="1" width="56.28515625" style="9" bestFit="1" customWidth="1"/>
    <col min="2" max="2" width="8.42578125" style="9" bestFit="1" customWidth="1"/>
    <col min="3" max="3" width="10.28515625" style="9" bestFit="1" customWidth="1"/>
    <col min="4" max="4" width="11.42578125" style="9" bestFit="1" customWidth="1"/>
    <col min="5" max="16384" width="11.42578125" style="9"/>
  </cols>
  <sheetData>
    <row r="1" spans="1:4">
      <c r="A1" s="87" t="s">
        <v>6</v>
      </c>
    </row>
    <row r="3" spans="1:4" ht="45">
      <c r="A3" s="204"/>
      <c r="B3" s="205" t="s">
        <v>213</v>
      </c>
      <c r="C3" s="199" t="s">
        <v>28</v>
      </c>
      <c r="D3" s="206" t="s">
        <v>214</v>
      </c>
    </row>
    <row r="4" spans="1:4">
      <c r="A4" s="207" t="s">
        <v>215</v>
      </c>
      <c r="B4" s="208"/>
      <c r="C4" s="209"/>
      <c r="D4" s="208"/>
    </row>
    <row r="5" spans="1:4">
      <c r="A5" s="210" t="s">
        <v>232</v>
      </c>
      <c r="B5" s="211">
        <f>5065723/1000</f>
        <v>5065.723</v>
      </c>
      <c r="C5" s="13">
        <v>67186.638000000006</v>
      </c>
      <c r="D5" s="212">
        <f>(B5/C5)*100</f>
        <v>7.5397774777776494</v>
      </c>
    </row>
    <row r="6" spans="1:4">
      <c r="A6" s="138" t="s">
        <v>233</v>
      </c>
      <c r="B6" s="213">
        <v>0.4</v>
      </c>
      <c r="C6" s="214">
        <v>0.5</v>
      </c>
      <c r="D6" s="215"/>
    </row>
    <row r="7" spans="1:4">
      <c r="A7" s="216" t="s">
        <v>234</v>
      </c>
      <c r="B7" s="213">
        <v>0.3</v>
      </c>
      <c r="C7" s="214">
        <v>0.4</v>
      </c>
      <c r="D7" s="215"/>
    </row>
    <row r="8" spans="1:4">
      <c r="A8" s="216" t="s">
        <v>235</v>
      </c>
      <c r="B8" s="213">
        <v>0.2</v>
      </c>
      <c r="C8" s="214">
        <v>0.1</v>
      </c>
      <c r="D8" s="215"/>
    </row>
    <row r="9" spans="1:4">
      <c r="A9" s="217" t="s">
        <v>236</v>
      </c>
      <c r="B9" s="213"/>
      <c r="C9" s="214"/>
      <c r="D9" s="215"/>
    </row>
    <row r="10" spans="1:4">
      <c r="A10" s="216" t="s">
        <v>216</v>
      </c>
      <c r="B10" s="218">
        <v>27.8</v>
      </c>
      <c r="C10" s="219">
        <v>30</v>
      </c>
      <c r="D10" s="212">
        <f>((B$5*(B10/100))/(C$5*(C10/100)))*100</f>
        <v>6.9868604627406228</v>
      </c>
    </row>
    <row r="11" spans="1:4">
      <c r="A11" s="216" t="s">
        <v>217</v>
      </c>
      <c r="B11" s="218">
        <v>43.4</v>
      </c>
      <c r="C11" s="219">
        <v>44.4</v>
      </c>
      <c r="D11" s="212">
        <f t="shared" ref="D11:D12" si="0">((B$5*(B11/100))/(C$5*(C11/100)))*100</f>
        <v>7.3699626697195928</v>
      </c>
    </row>
    <row r="12" spans="1:4">
      <c r="A12" s="216" t="s">
        <v>218</v>
      </c>
      <c r="B12" s="218">
        <v>28.8</v>
      </c>
      <c r="C12" s="219">
        <v>25.6</v>
      </c>
      <c r="D12" s="212">
        <f t="shared" si="0"/>
        <v>8.4822496624998571</v>
      </c>
    </row>
    <row r="13" spans="1:4">
      <c r="A13" s="220" t="s">
        <v>237</v>
      </c>
      <c r="B13" s="218"/>
      <c r="C13" s="219"/>
      <c r="D13" s="212"/>
    </row>
    <row r="14" spans="1:4">
      <c r="A14" s="216" t="s">
        <v>219</v>
      </c>
      <c r="B14" s="221">
        <v>490</v>
      </c>
      <c r="C14" s="219">
        <v>6805</v>
      </c>
      <c r="D14" s="212">
        <f>(B14/C14)*100</f>
        <v>7.2005878030859654</v>
      </c>
    </row>
    <row r="15" spans="1:4">
      <c r="A15" s="216" t="s">
        <v>220</v>
      </c>
      <c r="B15" s="221">
        <v>406</v>
      </c>
      <c r="C15" s="219">
        <v>5536</v>
      </c>
      <c r="D15" s="212">
        <f t="shared" ref="D15:D18" si="1">(B15/C15)*100</f>
        <v>7.3338150289017339</v>
      </c>
    </row>
    <row r="16" spans="1:4">
      <c r="A16" s="216" t="s">
        <v>221</v>
      </c>
      <c r="B16" s="221">
        <v>167</v>
      </c>
      <c r="C16" s="219">
        <v>2551</v>
      </c>
      <c r="D16" s="212">
        <f t="shared" si="1"/>
        <v>6.5464523716189733</v>
      </c>
    </row>
    <row r="17" spans="1:4">
      <c r="A17" s="138" t="s">
        <v>238</v>
      </c>
      <c r="B17" s="221">
        <v>351.95800000000003</v>
      </c>
      <c r="C17" s="219">
        <v>4335.4489999999996</v>
      </c>
      <c r="D17" s="212">
        <f t="shared" si="1"/>
        <v>8.1181441645375152</v>
      </c>
    </row>
    <row r="18" spans="1:4">
      <c r="A18" s="210" t="s">
        <v>239</v>
      </c>
      <c r="B18" s="222">
        <v>527.18399999999997</v>
      </c>
      <c r="C18" s="223">
        <v>6106.6949999999997</v>
      </c>
      <c r="D18" s="224">
        <f t="shared" si="1"/>
        <v>8.6328857098643379</v>
      </c>
    </row>
    <row r="19" spans="1:4">
      <c r="A19" s="207" t="s">
        <v>222</v>
      </c>
      <c r="B19" s="225"/>
      <c r="C19" s="226"/>
      <c r="D19" s="227"/>
    </row>
    <row r="20" spans="1:4">
      <c r="A20" s="138" t="s">
        <v>240</v>
      </c>
      <c r="B20" s="221">
        <v>161.33081313137748</v>
      </c>
      <c r="C20" s="219">
        <v>106.10524670033124</v>
      </c>
      <c r="D20" s="215"/>
    </row>
    <row r="21" spans="1:4">
      <c r="A21" s="138" t="s">
        <v>241</v>
      </c>
      <c r="B21" s="221">
        <v>31399.599999999999</v>
      </c>
      <c r="C21" s="219">
        <v>636263</v>
      </c>
      <c r="D21" s="212">
        <f t="shared" ref="D21:D27" si="2">(B21/C21)*100</f>
        <v>4.9350032926635681</v>
      </c>
    </row>
    <row r="22" spans="1:4">
      <c r="A22" s="138" t="s">
        <v>242</v>
      </c>
      <c r="B22" s="213">
        <v>6</v>
      </c>
      <c r="C22" s="219">
        <v>101</v>
      </c>
      <c r="D22" s="212">
        <f t="shared" si="2"/>
        <v>5.9405940594059405</v>
      </c>
    </row>
    <row r="23" spans="1:4">
      <c r="A23" s="138" t="s">
        <v>243</v>
      </c>
      <c r="B23" s="221">
        <v>953</v>
      </c>
      <c r="C23" s="219">
        <v>35885</v>
      </c>
      <c r="D23" s="212">
        <f t="shared" si="2"/>
        <v>2.6557057266267243</v>
      </c>
    </row>
    <row r="24" spans="1:4">
      <c r="A24" s="138" t="s">
        <v>244</v>
      </c>
      <c r="B24" s="213">
        <v>81</v>
      </c>
      <c r="C24" s="219">
        <v>2063</v>
      </c>
      <c r="D24" s="212">
        <f t="shared" si="2"/>
        <v>3.9263208919049926</v>
      </c>
    </row>
    <row r="25" spans="1:4">
      <c r="A25" s="210" t="s">
        <v>245</v>
      </c>
      <c r="B25" s="228">
        <v>52</v>
      </c>
      <c r="C25" s="223">
        <v>1267</v>
      </c>
      <c r="D25" s="224">
        <f t="shared" si="2"/>
        <v>4.1041831097079715</v>
      </c>
    </row>
    <row r="26" spans="1:4">
      <c r="A26" s="229" t="s">
        <v>223</v>
      </c>
      <c r="B26" s="213"/>
      <c r="C26" s="230"/>
      <c r="D26" s="215"/>
    </row>
    <row r="27" spans="1:4">
      <c r="A27" s="138" t="s">
        <v>246</v>
      </c>
      <c r="B27" s="221">
        <v>154879</v>
      </c>
      <c r="C27" s="219">
        <v>2194200</v>
      </c>
      <c r="D27" s="212">
        <f t="shared" si="2"/>
        <v>7.0585634855528214</v>
      </c>
    </row>
    <row r="28" spans="1:4">
      <c r="A28" s="138" t="s">
        <v>247</v>
      </c>
      <c r="B28" s="221">
        <v>30926</v>
      </c>
      <c r="C28" s="219">
        <v>33022</v>
      </c>
      <c r="D28" s="212"/>
    </row>
    <row r="29" spans="1:4" ht="22.5">
      <c r="A29" s="231" t="s">
        <v>248</v>
      </c>
      <c r="B29" s="218">
        <v>1.4</v>
      </c>
      <c r="C29" s="232">
        <v>1.8</v>
      </c>
      <c r="D29" s="233"/>
    </row>
    <row r="30" spans="1:4" ht="22.5">
      <c r="A30" s="231" t="s">
        <v>249</v>
      </c>
      <c r="B30" s="218">
        <v>17.100000000000001</v>
      </c>
      <c r="C30" s="232">
        <v>19.7</v>
      </c>
      <c r="D30" s="233"/>
    </row>
    <row r="31" spans="1:4" ht="22.5">
      <c r="A31" s="231" t="s">
        <v>250</v>
      </c>
      <c r="B31" s="218">
        <v>81.5</v>
      </c>
      <c r="C31" s="232">
        <v>78.599999999999994</v>
      </c>
      <c r="D31" s="233"/>
    </row>
    <row r="32" spans="1:4">
      <c r="A32" s="234" t="s">
        <v>251</v>
      </c>
      <c r="B32" s="235">
        <v>55</v>
      </c>
      <c r="C32" s="236">
        <v>53</v>
      </c>
      <c r="D32" s="215"/>
    </row>
    <row r="33" spans="1:4">
      <c r="A33" s="217" t="s">
        <v>252</v>
      </c>
      <c r="B33" s="218"/>
      <c r="C33" s="232"/>
      <c r="D33" s="233"/>
    </row>
    <row r="34" spans="1:4">
      <c r="A34" s="216" t="s">
        <v>224</v>
      </c>
      <c r="B34" s="221">
        <v>201.7</v>
      </c>
      <c r="C34" s="237">
        <v>2477.5</v>
      </c>
      <c r="D34" s="212">
        <f t="shared" ref="D34:D37" si="3">(B34/C34)*100</f>
        <v>8.1412714429868824</v>
      </c>
    </row>
    <row r="35" spans="1:4">
      <c r="A35" s="216" t="s">
        <v>225</v>
      </c>
      <c r="B35" s="221">
        <v>78.3</v>
      </c>
      <c r="C35" s="237">
        <v>1186.5999999999999</v>
      </c>
      <c r="D35" s="212">
        <f t="shared" si="3"/>
        <v>6.5986853193999657</v>
      </c>
    </row>
    <row r="36" spans="1:4">
      <c r="A36" s="216" t="s">
        <v>226</v>
      </c>
      <c r="B36" s="221">
        <v>168.3</v>
      </c>
      <c r="C36" s="237">
        <v>1984.2</v>
      </c>
      <c r="D36" s="212">
        <f t="shared" si="3"/>
        <v>8.4820078621106738</v>
      </c>
    </row>
    <row r="37" spans="1:4">
      <c r="A37" s="138" t="s">
        <v>253</v>
      </c>
      <c r="B37" s="221">
        <v>2207.5210000000002</v>
      </c>
      <c r="C37" s="238">
        <v>30757.808000000001</v>
      </c>
      <c r="D37" s="212">
        <f t="shared" si="3"/>
        <v>7.1771076794549211</v>
      </c>
    </row>
    <row r="38" spans="1:4">
      <c r="A38" s="138" t="s">
        <v>254</v>
      </c>
      <c r="B38" s="213">
        <v>10.8</v>
      </c>
      <c r="C38" s="239">
        <v>9.4</v>
      </c>
      <c r="D38" s="215"/>
    </row>
    <row r="39" spans="1:4">
      <c r="A39" s="138" t="s">
        <v>255</v>
      </c>
      <c r="B39" s="218">
        <v>68.400000000000006</v>
      </c>
      <c r="C39" s="240">
        <v>70.7</v>
      </c>
      <c r="D39" s="215"/>
    </row>
    <row r="40" spans="1:4">
      <c r="A40" s="138" t="s">
        <v>256</v>
      </c>
      <c r="B40" s="221">
        <v>20265</v>
      </c>
      <c r="C40" s="219">
        <v>20265</v>
      </c>
      <c r="D40" s="215"/>
    </row>
    <row r="41" spans="1:4">
      <c r="A41" s="138" t="s">
        <v>257</v>
      </c>
      <c r="B41" s="241">
        <v>17.399999999999999</v>
      </c>
      <c r="C41" s="242">
        <v>14.6</v>
      </c>
      <c r="D41" s="215"/>
    </row>
    <row r="42" spans="1:4">
      <c r="A42" s="243" t="s">
        <v>258</v>
      </c>
      <c r="B42" s="221">
        <v>128</v>
      </c>
      <c r="C42" s="219">
        <v>1296</v>
      </c>
      <c r="D42" s="212">
        <f>100*B42/C42</f>
        <v>9.8765432098765427</v>
      </c>
    </row>
    <row r="43" spans="1:4">
      <c r="A43" s="244" t="s">
        <v>259</v>
      </c>
      <c r="B43" s="221">
        <v>511</v>
      </c>
      <c r="C43" s="219">
        <v>4800</v>
      </c>
      <c r="D43" s="212">
        <f>100*B43/C43</f>
        <v>10.645833333333334</v>
      </c>
    </row>
    <row r="44" spans="1:4">
      <c r="A44" s="245" t="s">
        <v>227</v>
      </c>
      <c r="B44" s="213"/>
      <c r="C44" s="246"/>
      <c r="D44" s="215"/>
    </row>
    <row r="45" spans="1:4" ht="22.5">
      <c r="A45" s="231" t="s">
        <v>260</v>
      </c>
      <c r="B45" s="218">
        <v>17.7</v>
      </c>
      <c r="C45" s="247">
        <v>9.5</v>
      </c>
      <c r="D45" s="233"/>
    </row>
    <row r="46" spans="1:4">
      <c r="A46" s="125" t="s">
        <v>261</v>
      </c>
      <c r="B46" s="221">
        <v>39068</v>
      </c>
      <c r="C46" s="248">
        <v>338162</v>
      </c>
      <c r="D46" s="212">
        <f t="shared" ref="D46" si="4">(B46/C46)*100</f>
        <v>11.5530426245409</v>
      </c>
    </row>
    <row r="47" spans="1:4">
      <c r="A47" s="249" t="s">
        <v>262</v>
      </c>
      <c r="B47" s="250">
        <v>38.6605589108404</v>
      </c>
      <c r="C47" s="251">
        <v>34.090000000000003</v>
      </c>
      <c r="D47" s="212"/>
    </row>
    <row r="48" spans="1:4">
      <c r="A48" s="125" t="s">
        <v>263</v>
      </c>
      <c r="B48" s="221">
        <v>14164</v>
      </c>
      <c r="C48" s="248">
        <v>142090</v>
      </c>
      <c r="D48" s="212">
        <f t="shared" ref="D48" si="5">(B48/C48)*100</f>
        <v>9.9683299317334075</v>
      </c>
    </row>
    <row r="49" spans="1:4">
      <c r="A49" s="249" t="s">
        <v>264</v>
      </c>
      <c r="B49" s="252">
        <v>35.159559446484003</v>
      </c>
      <c r="C49" s="253">
        <v>31.1936096840031</v>
      </c>
      <c r="D49" s="212"/>
    </row>
    <row r="50" spans="1:4">
      <c r="A50" s="138"/>
    </row>
    <row r="51" spans="1:4">
      <c r="A51" s="266" t="s">
        <v>228</v>
      </c>
      <c r="C51" s="254"/>
    </row>
    <row r="52" spans="1:4">
      <c r="A52" s="267" t="s">
        <v>229</v>
      </c>
      <c r="C52" s="254"/>
    </row>
    <row r="53" spans="1:4" ht="45">
      <c r="A53" s="268" t="s">
        <v>230</v>
      </c>
    </row>
    <row r="54" spans="1:4" ht="45">
      <c r="A54" s="269" t="s">
        <v>231</v>
      </c>
      <c r="C54" s="254"/>
    </row>
    <row r="55" spans="1:4" ht="90">
      <c r="A55" s="272" t="s">
        <v>285</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baseColWidth="10" defaultColWidth="11.42578125" defaultRowHeight="14.25"/>
  <cols>
    <col min="1" max="1" width="72.42578125" style="11" bestFit="1" customWidth="1"/>
    <col min="2" max="16384" width="11.42578125" style="11"/>
  </cols>
  <sheetData>
    <row r="1" spans="1:3">
      <c r="A1" s="87" t="s">
        <v>7</v>
      </c>
    </row>
    <row r="2" spans="1:3" ht="15" thickBot="1"/>
    <row r="3" spans="1:3" ht="45">
      <c r="A3" s="255" t="s">
        <v>265</v>
      </c>
      <c r="B3" s="256" t="s">
        <v>266</v>
      </c>
      <c r="C3" s="257" t="s">
        <v>267</v>
      </c>
    </row>
    <row r="4" spans="1:3">
      <c r="A4" s="258" t="s">
        <v>268</v>
      </c>
      <c r="B4" s="259">
        <v>2707</v>
      </c>
      <c r="C4" s="260">
        <v>0.53449242624900672</v>
      </c>
    </row>
    <row r="5" spans="1:3">
      <c r="A5" s="261" t="s">
        <v>269</v>
      </c>
      <c r="B5" s="262">
        <v>1058.2682456184189</v>
      </c>
      <c r="C5" s="260">
        <v>0.20890859024782732</v>
      </c>
    </row>
    <row r="6" spans="1:3">
      <c r="A6" s="261" t="s">
        <v>270</v>
      </c>
      <c r="B6" s="262">
        <v>509.68740837285543</v>
      </c>
      <c r="C6" s="260">
        <v>0.10061539537928725</v>
      </c>
    </row>
    <row r="7" spans="1:3">
      <c r="A7" s="261" t="s">
        <v>271</v>
      </c>
      <c r="B7" s="262">
        <v>266.63385708074503</v>
      </c>
      <c r="C7" s="260">
        <v>5.263514560292655E-2</v>
      </c>
    </row>
    <row r="8" spans="1:3">
      <c r="A8" s="261" t="s">
        <v>272</v>
      </c>
      <c r="B8" s="262">
        <v>239.59235206572748</v>
      </c>
      <c r="C8" s="260">
        <v>4.7296987990944485E-2</v>
      </c>
    </row>
    <row r="9" spans="1:3">
      <c r="A9" s="261" t="s">
        <v>273</v>
      </c>
      <c r="B9" s="262">
        <v>188.82269600547727</v>
      </c>
      <c r="C9" s="260">
        <v>3.727474899924537E-2</v>
      </c>
    </row>
    <row r="10" spans="1:3">
      <c r="A10" s="261" t="s">
        <v>274</v>
      </c>
      <c r="B10" s="262">
        <v>51.35496125417918</v>
      </c>
      <c r="C10" s="260">
        <v>1.0137781798009985E-2</v>
      </c>
    </row>
    <row r="11" spans="1:3">
      <c r="A11" s="263" t="s">
        <v>275</v>
      </c>
      <c r="B11" s="262">
        <v>43.762195953003264</v>
      </c>
      <c r="C11" s="260">
        <v>8.6389237327522874E-3</v>
      </c>
    </row>
    <row r="12" spans="1:3">
      <c r="A12" s="261"/>
      <c r="B12" s="265">
        <v>5065.6999999999989</v>
      </c>
      <c r="C12" s="264">
        <v>1</v>
      </c>
    </row>
    <row r="13" spans="1:3">
      <c r="A13" s="10" t="s">
        <v>286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18" sqref="C18"/>
    </sheetView>
  </sheetViews>
  <sheetFormatPr baseColWidth="10" defaultColWidth="11.42578125" defaultRowHeight="11.25"/>
  <cols>
    <col min="1" max="16384" width="11.42578125" style="138"/>
  </cols>
  <sheetData>
    <row r="1" spans="1:3">
      <c r="A1" s="270" t="s">
        <v>167</v>
      </c>
    </row>
    <row r="3" spans="1:3">
      <c r="C3" s="141" t="s">
        <v>313</v>
      </c>
    </row>
    <row r="4" spans="1:3">
      <c r="A4" s="138" t="s">
        <v>158</v>
      </c>
      <c r="B4" s="139">
        <f>C4/C$9</f>
        <v>0.14327039142780185</v>
      </c>
      <c r="C4" s="140">
        <v>140177.20147000003</v>
      </c>
    </row>
    <row r="5" spans="1:3">
      <c r="A5" s="138" t="s">
        <v>159</v>
      </c>
      <c r="B5" s="139">
        <f>C5/C$9</f>
        <v>5.4974686657485054E-2</v>
      </c>
      <c r="C5" s="140">
        <v>53787.79</v>
      </c>
    </row>
    <row r="6" spans="1:3">
      <c r="A6" s="138" t="s">
        <v>160</v>
      </c>
      <c r="B6" s="139">
        <f>C6/C$9</f>
        <v>0.10232729634235097</v>
      </c>
      <c r="C6" s="140">
        <v>100118.06272261404</v>
      </c>
    </row>
    <row r="7" spans="1:3">
      <c r="A7" s="138" t="s">
        <v>161</v>
      </c>
      <c r="B7" s="139">
        <f>C7/C$9</f>
        <v>0.13731819272707219</v>
      </c>
      <c r="C7" s="140">
        <v>134353.51</v>
      </c>
    </row>
    <row r="8" spans="1:3">
      <c r="A8" s="138" t="s">
        <v>162</v>
      </c>
      <c r="B8" s="139">
        <f>C8/C$9</f>
        <v>0.56210943284529002</v>
      </c>
      <c r="C8" s="140">
        <v>549973.56000000006</v>
      </c>
    </row>
    <row r="9" spans="1:3">
      <c r="C9" s="200">
        <v>978410.12419261411</v>
      </c>
    </row>
    <row r="11" spans="1:3">
      <c r="A11" s="141" t="s">
        <v>163</v>
      </c>
    </row>
    <row r="12" spans="1:3">
      <c r="A12" s="141" t="s">
        <v>166</v>
      </c>
    </row>
    <row r="13" spans="1:3">
      <c r="A13" s="141" t="s">
        <v>164</v>
      </c>
    </row>
    <row r="14" spans="1:3">
      <c r="A14" s="141" t="s">
        <v>165</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heetViews>
  <sheetFormatPr baseColWidth="10" defaultColWidth="9.28515625" defaultRowHeight="11.25"/>
  <cols>
    <col min="1" max="1" width="26.140625" style="138" customWidth="1"/>
    <col min="2" max="2" width="13.7109375" style="138" customWidth="1"/>
    <col min="3" max="3" width="19.5703125" style="138" customWidth="1"/>
    <col min="4" max="5" width="19" style="138" customWidth="1"/>
    <col min="6" max="16384" width="9.28515625" style="138"/>
  </cols>
  <sheetData>
    <row r="1" spans="1:10">
      <c r="A1" s="270" t="s">
        <v>183</v>
      </c>
    </row>
    <row r="2" spans="1:10">
      <c r="A2" s="137"/>
    </row>
    <row r="3" spans="1:10">
      <c r="A3" s="137"/>
      <c r="E3" s="142" t="s">
        <v>168</v>
      </c>
    </row>
    <row r="5" spans="1:10" ht="22.5">
      <c r="A5" s="153"/>
      <c r="B5" s="154" t="s">
        <v>169</v>
      </c>
      <c r="C5" s="154" t="s">
        <v>160</v>
      </c>
      <c r="D5" s="154" t="s">
        <v>170</v>
      </c>
      <c r="E5" s="155" t="s">
        <v>162</v>
      </c>
    </row>
    <row r="6" spans="1:10">
      <c r="A6" s="143" t="s">
        <v>171</v>
      </c>
      <c r="B6" s="156"/>
      <c r="C6" s="156"/>
      <c r="D6" s="149"/>
      <c r="E6" s="156"/>
    </row>
    <row r="7" spans="1:10">
      <c r="A7" s="157" t="s">
        <v>172</v>
      </c>
      <c r="B7" s="140">
        <v>53787.79</v>
      </c>
      <c r="C7" s="140">
        <v>100118.06272261404</v>
      </c>
      <c r="D7" s="140">
        <v>134353.51</v>
      </c>
      <c r="E7" s="140">
        <v>549973.56000000006</v>
      </c>
    </row>
    <row r="8" spans="1:10" ht="33.75">
      <c r="A8" s="144" t="s">
        <v>173</v>
      </c>
      <c r="B8" s="145">
        <v>9.8314505950142211E-2</v>
      </c>
      <c r="C8" s="145">
        <v>0.33186849597919316</v>
      </c>
      <c r="D8" s="146">
        <v>0.15878907929534691</v>
      </c>
      <c r="E8" s="146">
        <v>0.37422479532131714</v>
      </c>
    </row>
    <row r="9" spans="1:10">
      <c r="A9" s="147" t="s">
        <v>174</v>
      </c>
      <c r="B9" s="148">
        <v>39078.69</v>
      </c>
      <c r="C9" s="148">
        <v>84064.158497033583</v>
      </c>
      <c r="D9" s="148">
        <v>113887.17</v>
      </c>
      <c r="E9" s="148">
        <v>459746.84</v>
      </c>
    </row>
    <row r="10" spans="1:10">
      <c r="A10" s="147" t="s">
        <v>175</v>
      </c>
      <c r="B10" s="148">
        <v>14709.11</v>
      </c>
      <c r="C10" s="148">
        <v>16053.904225580445</v>
      </c>
      <c r="D10" s="148">
        <v>20466.34</v>
      </c>
      <c r="E10" s="148">
        <v>90226.71</v>
      </c>
      <c r="H10" s="140"/>
      <c r="I10" s="140"/>
      <c r="J10" s="140"/>
    </row>
    <row r="11" spans="1:10">
      <c r="A11" s="149" t="s">
        <v>176</v>
      </c>
      <c r="B11" s="158"/>
      <c r="C11" s="159"/>
      <c r="D11" s="158"/>
      <c r="E11" s="158"/>
    </row>
    <row r="12" spans="1:10">
      <c r="A12" s="157" t="s">
        <v>172</v>
      </c>
      <c r="B12" s="150">
        <v>10.696925685827592</v>
      </c>
      <c r="C12" s="151">
        <v>19.910754406396471</v>
      </c>
      <c r="D12" s="160">
        <v>31.714217866617759</v>
      </c>
      <c r="E12" s="160">
        <v>124.56613454740571</v>
      </c>
    </row>
    <row r="13" spans="1:10">
      <c r="A13" s="147" t="s">
        <v>177</v>
      </c>
      <c r="B13" s="150">
        <v>7.7716865264308845</v>
      </c>
      <c r="C13" s="150">
        <v>16.718070333144389</v>
      </c>
      <c r="D13" s="152">
        <v>26.883127367439332</v>
      </c>
      <c r="E13" s="152">
        <v>104.13025442383922</v>
      </c>
    </row>
    <row r="14" spans="1:10">
      <c r="A14" s="147" t="s">
        <v>178</v>
      </c>
      <c r="B14" s="150">
        <v>2.9252411481242024</v>
      </c>
      <c r="C14" s="150">
        <v>3.1926840732520816</v>
      </c>
      <c r="D14" s="152">
        <v>4.8310904991784254</v>
      </c>
      <c r="E14" s="152">
        <v>20.435877858618795</v>
      </c>
    </row>
    <row r="15" spans="1:10">
      <c r="A15" s="149" t="s">
        <v>179</v>
      </c>
      <c r="B15" s="161"/>
      <c r="C15" s="162"/>
      <c r="D15" s="158"/>
      <c r="E15" s="158"/>
    </row>
    <row r="16" spans="1:10">
      <c r="A16" s="157" t="s">
        <v>172</v>
      </c>
      <c r="B16" s="163">
        <v>2.9657699511772204E-2</v>
      </c>
      <c r="C16" s="163">
        <v>1.7577231237662302E-2</v>
      </c>
      <c r="D16" s="164">
        <v>4.6686992194551725E-2</v>
      </c>
      <c r="E16" s="164">
        <v>7.244076455787421E-2</v>
      </c>
    </row>
    <row r="17" spans="1:5">
      <c r="A17" s="147" t="s">
        <v>177</v>
      </c>
      <c r="B17" s="165">
        <v>2.9990594678819947E-2</v>
      </c>
      <c r="C17" s="165">
        <v>1.7471863420767467E-2</v>
      </c>
      <c r="D17" s="165">
        <v>6.1444163635940102E-2</v>
      </c>
      <c r="E17" s="165">
        <v>7.9260155359832607E-2</v>
      </c>
    </row>
    <row r="18" spans="1:5">
      <c r="A18" s="147" t="s">
        <v>178</v>
      </c>
      <c r="B18" s="165">
        <v>2.8808163915122902E-2</v>
      </c>
      <c r="C18" s="165">
        <v>1.815040360500958E-2</v>
      </c>
      <c r="D18" s="165">
        <v>1.9981905215837661E-2</v>
      </c>
      <c r="E18" s="165">
        <v>5.0361908050943656E-2</v>
      </c>
    </row>
    <row r="20" spans="1:5">
      <c r="A20" s="141" t="s">
        <v>180</v>
      </c>
      <c r="B20" s="141"/>
      <c r="C20" s="141"/>
      <c r="D20" s="141"/>
      <c r="E20" s="141"/>
    </row>
    <row r="21" spans="1:5">
      <c r="A21" s="141"/>
      <c r="B21" s="141"/>
      <c r="C21" s="141"/>
      <c r="D21" s="141"/>
      <c r="E21" s="141"/>
    </row>
    <row r="22" spans="1:5" ht="48.75" customHeight="1">
      <c r="A22" s="282" t="s">
        <v>181</v>
      </c>
      <c r="B22" s="282"/>
      <c r="C22" s="282"/>
      <c r="D22" s="282"/>
      <c r="E22" s="282"/>
    </row>
    <row r="23" spans="1:5">
      <c r="A23" s="271" t="s">
        <v>182</v>
      </c>
    </row>
    <row r="25" spans="1:5">
      <c r="D25" s="166"/>
    </row>
    <row r="26" spans="1:5">
      <c r="D26" s="166"/>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D22" sqref="D22"/>
    </sheetView>
  </sheetViews>
  <sheetFormatPr baseColWidth="10" defaultColWidth="9.140625" defaultRowHeight="11.25"/>
  <cols>
    <col min="1" max="1" width="35.7109375" style="138" customWidth="1"/>
    <col min="2" max="2" width="13.85546875" style="138" bestFit="1" customWidth="1"/>
    <col min="3" max="3" width="18.85546875" style="138" customWidth="1"/>
    <col min="4" max="4" width="13.42578125" style="138" bestFit="1" customWidth="1"/>
    <col min="5" max="16384" width="9.140625" style="138"/>
  </cols>
  <sheetData>
    <row r="1" spans="1:6">
      <c r="A1" s="270" t="s">
        <v>198</v>
      </c>
      <c r="B1" s="141"/>
      <c r="C1" s="141"/>
      <c r="D1" s="141"/>
      <c r="E1" s="141"/>
    </row>
    <row r="2" spans="1:6">
      <c r="A2" s="141"/>
    </row>
    <row r="3" spans="1:6">
      <c r="E3" s="142"/>
      <c r="F3" s="142" t="s">
        <v>184</v>
      </c>
    </row>
    <row r="4" spans="1:6">
      <c r="E4" s="142"/>
      <c r="F4" s="142"/>
    </row>
    <row r="5" spans="1:6" ht="22.5">
      <c r="B5" s="167" t="s">
        <v>185</v>
      </c>
      <c r="C5" s="168" t="s">
        <v>194</v>
      </c>
      <c r="D5" s="169" t="s">
        <v>186</v>
      </c>
      <c r="E5" s="283" t="s">
        <v>187</v>
      </c>
      <c r="F5" s="284"/>
    </row>
    <row r="6" spans="1:6">
      <c r="A6" s="178" t="s">
        <v>188</v>
      </c>
      <c r="B6" s="179">
        <v>57920.404260000003</v>
      </c>
      <c r="C6" s="170">
        <v>15162.56985</v>
      </c>
      <c r="D6" s="179">
        <v>11829.978969999995</v>
      </c>
      <c r="E6" s="179">
        <v>69750.383230000007</v>
      </c>
      <c r="F6" s="180">
        <v>0.49758721460085364</v>
      </c>
    </row>
    <row r="7" spans="1:6">
      <c r="A7" s="181" t="s">
        <v>189</v>
      </c>
      <c r="B7" s="182">
        <v>23397.15668</v>
      </c>
      <c r="C7" s="171">
        <v>7374.0963500000007</v>
      </c>
      <c r="D7" s="182">
        <v>3434.226639999999</v>
      </c>
      <c r="E7" s="182">
        <v>26831.383320000001</v>
      </c>
      <c r="F7" s="180">
        <v>0.19141046503016618</v>
      </c>
    </row>
    <row r="8" spans="1:6">
      <c r="A8" s="183" t="s">
        <v>190</v>
      </c>
      <c r="B8" s="179">
        <v>41927.088920000002</v>
      </c>
      <c r="C8" s="170">
        <v>10850.531380000002</v>
      </c>
      <c r="D8" s="179">
        <v>1668.346</v>
      </c>
      <c r="E8" s="179">
        <v>43595.43492</v>
      </c>
      <c r="F8" s="180">
        <v>0.31100232036898001</v>
      </c>
    </row>
    <row r="9" spans="1:6">
      <c r="A9" s="184" t="s">
        <v>196</v>
      </c>
      <c r="B9" s="185">
        <v>123244.64986</v>
      </c>
      <c r="C9" s="172">
        <v>33387.19758</v>
      </c>
      <c r="D9" s="185">
        <v>16932.551609999991</v>
      </c>
      <c r="E9" s="185">
        <v>140177.20147000003</v>
      </c>
      <c r="F9" s="186">
        <v>1</v>
      </c>
    </row>
    <row r="10" spans="1:6">
      <c r="A10" s="187"/>
      <c r="B10" s="188"/>
      <c r="C10" s="173"/>
      <c r="D10" s="188"/>
      <c r="E10" s="189"/>
      <c r="F10" s="190"/>
    </row>
    <row r="11" spans="1:6">
      <c r="A11" s="174" t="s">
        <v>195</v>
      </c>
      <c r="B11" s="191">
        <v>24.510002376529357</v>
      </c>
      <c r="C11" s="175">
        <v>6.639803780212997</v>
      </c>
      <c r="D11" s="191">
        <v>3.3674230944162282</v>
      </c>
      <c r="E11" s="192">
        <v>27.877425470945592</v>
      </c>
      <c r="F11" s="193"/>
    </row>
    <row r="12" spans="1:6" ht="22.5">
      <c r="A12" s="176" t="s">
        <v>191</v>
      </c>
      <c r="B12" s="194">
        <v>17.795146262093976</v>
      </c>
      <c r="C12" s="194">
        <v>5.2500966257877026</v>
      </c>
      <c r="D12" s="194">
        <v>3.7175404566905672</v>
      </c>
      <c r="E12" s="195">
        <v>21.512686718784551</v>
      </c>
      <c r="F12" s="196"/>
    </row>
    <row r="13" spans="1:6" s="198" customFormat="1">
      <c r="A13" s="197"/>
      <c r="B13" s="196"/>
      <c r="C13" s="196"/>
      <c r="D13" s="196"/>
      <c r="E13" s="196"/>
      <c r="F13" s="196"/>
    </row>
    <row r="14" spans="1:6">
      <c r="A14" s="141" t="s">
        <v>192</v>
      </c>
    </row>
    <row r="15" spans="1:6">
      <c r="A15" s="141" t="s">
        <v>197</v>
      </c>
    </row>
    <row r="16" spans="1:6">
      <c r="A16" s="271" t="s">
        <v>193</v>
      </c>
    </row>
    <row r="18" spans="2:5">
      <c r="B18" s="140"/>
      <c r="C18" s="140"/>
      <c r="D18" s="140"/>
      <c r="E18" s="140"/>
    </row>
    <row r="19" spans="2:5">
      <c r="B19" s="140"/>
      <c r="C19" s="140"/>
      <c r="D19" s="140"/>
      <c r="E19" s="140"/>
    </row>
    <row r="20" spans="2:5">
      <c r="B20" s="140"/>
      <c r="C20" s="140"/>
      <c r="D20" s="140"/>
      <c r="E20" s="140"/>
    </row>
    <row r="21" spans="2:5">
      <c r="B21" s="140"/>
      <c r="C21" s="140"/>
      <c r="D21" s="140"/>
      <c r="E21" s="140"/>
    </row>
    <row r="22" spans="2:5">
      <c r="B22" s="140"/>
      <c r="C22" s="140"/>
      <c r="D22" s="140"/>
      <c r="E22" s="140"/>
    </row>
    <row r="23" spans="2:5">
      <c r="B23" s="140"/>
      <c r="C23" s="140"/>
      <c r="D23" s="140"/>
      <c r="E23" s="140"/>
    </row>
    <row r="24" spans="2:5">
      <c r="C24" s="125"/>
      <c r="D24" s="177"/>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D24" sqref="D24"/>
    </sheetView>
  </sheetViews>
  <sheetFormatPr baseColWidth="10" defaultColWidth="11.42578125" defaultRowHeight="11.25"/>
  <cols>
    <col min="1" max="1" width="11.42578125" style="9"/>
    <col min="2" max="2" width="32.28515625" style="9" bestFit="1" customWidth="1"/>
    <col min="3" max="16384" width="11.42578125" style="9"/>
  </cols>
  <sheetData>
    <row r="1" spans="1:25">
      <c r="A1" s="270" t="s">
        <v>212</v>
      </c>
    </row>
    <row r="3" spans="1:25">
      <c r="C3" s="295" t="s">
        <v>314</v>
      </c>
      <c r="E3" s="138"/>
      <c r="F3" s="199"/>
      <c r="G3" s="199"/>
      <c r="H3" s="199"/>
      <c r="I3" s="199"/>
      <c r="J3" s="199"/>
      <c r="K3" s="199"/>
      <c r="L3" s="199"/>
      <c r="M3" s="199"/>
      <c r="N3" s="199"/>
      <c r="O3" s="199"/>
      <c r="P3" s="199"/>
      <c r="Q3" s="199"/>
      <c r="R3" s="199"/>
      <c r="S3" s="199"/>
      <c r="T3" s="199"/>
      <c r="U3" s="199"/>
      <c r="V3" s="199"/>
      <c r="W3" s="199"/>
      <c r="X3" s="199"/>
      <c r="Y3" s="199"/>
    </row>
    <row r="4" spans="1:25">
      <c r="A4" s="87">
        <v>30</v>
      </c>
      <c r="B4" s="87" t="s">
        <v>199</v>
      </c>
      <c r="C4" s="202">
        <v>61.386019999999995</v>
      </c>
      <c r="E4" s="200"/>
      <c r="F4" s="203"/>
      <c r="G4" s="203"/>
      <c r="H4" s="202"/>
      <c r="I4" s="202"/>
      <c r="J4" s="202"/>
      <c r="K4" s="202"/>
      <c r="L4" s="202"/>
      <c r="M4" s="202"/>
      <c r="N4" s="202"/>
      <c r="O4" s="202"/>
      <c r="P4" s="202"/>
      <c r="Q4" s="202"/>
      <c r="R4" s="202"/>
      <c r="S4" s="202"/>
      <c r="T4" s="202"/>
      <c r="U4" s="202"/>
      <c r="V4" s="202"/>
      <c r="W4" s="202"/>
      <c r="X4" s="202"/>
      <c r="Y4" s="202"/>
    </row>
    <row r="5" spans="1:25">
      <c r="A5" s="87">
        <v>311</v>
      </c>
      <c r="B5" s="87" t="s">
        <v>200</v>
      </c>
      <c r="C5" s="202">
        <v>167.16172</v>
      </c>
      <c r="E5" s="200"/>
      <c r="F5" s="203"/>
      <c r="G5" s="203"/>
      <c r="H5" s="202"/>
      <c r="I5" s="202"/>
      <c r="J5" s="202"/>
      <c r="K5" s="202"/>
      <c r="L5" s="202"/>
      <c r="M5" s="202"/>
      <c r="N5" s="202"/>
      <c r="O5" s="202"/>
      <c r="P5" s="202"/>
      <c r="Q5" s="202"/>
      <c r="R5" s="202"/>
      <c r="S5" s="202"/>
      <c r="T5" s="202"/>
      <c r="U5" s="202"/>
      <c r="V5" s="202"/>
      <c r="W5" s="202"/>
      <c r="X5" s="202"/>
      <c r="Y5" s="202"/>
    </row>
    <row r="6" spans="1:25">
      <c r="A6" s="87">
        <v>312</v>
      </c>
      <c r="B6" s="87" t="s">
        <v>201</v>
      </c>
      <c r="C6" s="202">
        <v>25.971579999999999</v>
      </c>
      <c r="E6" s="200"/>
      <c r="F6" s="203"/>
      <c r="G6" s="203"/>
      <c r="H6" s="202"/>
      <c r="I6" s="202"/>
      <c r="J6" s="202"/>
      <c r="K6" s="202"/>
      <c r="L6" s="202"/>
      <c r="M6" s="202"/>
      <c r="N6" s="202"/>
      <c r="O6" s="202"/>
      <c r="P6" s="202"/>
      <c r="Q6" s="202"/>
      <c r="R6" s="202"/>
      <c r="S6" s="202"/>
      <c r="T6" s="202"/>
      <c r="U6" s="202"/>
      <c r="V6" s="202"/>
      <c r="W6" s="202"/>
      <c r="X6" s="202"/>
      <c r="Y6" s="202"/>
    </row>
    <row r="7" spans="1:25">
      <c r="A7" s="87">
        <v>313</v>
      </c>
      <c r="B7" s="87" t="s">
        <v>202</v>
      </c>
      <c r="C7" s="202">
        <v>63.413380000000004</v>
      </c>
      <c r="E7" s="200"/>
      <c r="F7" s="203"/>
      <c r="G7" s="203"/>
      <c r="H7" s="202"/>
      <c r="I7" s="202"/>
      <c r="J7" s="202"/>
      <c r="K7" s="202"/>
      <c r="L7" s="202"/>
      <c r="M7" s="202"/>
      <c r="N7" s="202"/>
      <c r="O7" s="202"/>
      <c r="P7" s="202"/>
      <c r="Q7" s="202"/>
      <c r="R7" s="202"/>
      <c r="S7" s="202"/>
      <c r="T7" s="202"/>
      <c r="U7" s="202"/>
      <c r="V7" s="202"/>
      <c r="W7" s="202"/>
      <c r="X7" s="202"/>
      <c r="Y7" s="202"/>
    </row>
    <row r="8" spans="1:25">
      <c r="A8" s="87">
        <v>314</v>
      </c>
      <c r="B8" s="87" t="s">
        <v>203</v>
      </c>
      <c r="C8" s="202">
        <v>24.940799999999999</v>
      </c>
      <c r="E8" s="200"/>
      <c r="F8" s="203"/>
      <c r="G8" s="203"/>
      <c r="H8" s="202"/>
      <c r="I8" s="202"/>
      <c r="J8" s="202"/>
      <c r="K8" s="202"/>
      <c r="L8" s="202"/>
      <c r="M8" s="202"/>
      <c r="N8" s="202"/>
      <c r="O8" s="202"/>
      <c r="P8" s="202"/>
      <c r="Q8" s="202"/>
      <c r="R8" s="202"/>
      <c r="S8" s="202"/>
      <c r="T8" s="202"/>
      <c r="U8" s="202"/>
      <c r="V8" s="202"/>
      <c r="W8" s="202"/>
      <c r="X8" s="202"/>
      <c r="Y8" s="202"/>
    </row>
    <row r="9" spans="1:25">
      <c r="A9" s="87">
        <v>321</v>
      </c>
      <c r="B9" s="87" t="s">
        <v>204</v>
      </c>
      <c r="C9" s="202">
        <v>99.319240000000008</v>
      </c>
      <c r="E9" s="200"/>
      <c r="F9" s="203"/>
      <c r="G9" s="203"/>
      <c r="H9" s="202"/>
      <c r="I9" s="202"/>
      <c r="J9" s="202"/>
      <c r="K9" s="202"/>
      <c r="L9" s="202"/>
      <c r="M9" s="202"/>
      <c r="N9" s="202"/>
      <c r="O9" s="202"/>
      <c r="P9" s="202"/>
      <c r="Q9" s="202"/>
      <c r="R9" s="202"/>
      <c r="S9" s="202"/>
      <c r="T9" s="202"/>
      <c r="U9" s="202"/>
      <c r="V9" s="202"/>
      <c r="W9" s="202"/>
      <c r="X9" s="202"/>
      <c r="Y9" s="202"/>
    </row>
    <row r="10" spans="1:25">
      <c r="A10" s="87">
        <v>322</v>
      </c>
      <c r="B10" s="87" t="s">
        <v>205</v>
      </c>
      <c r="C10" s="202">
        <v>80.917659999999984</v>
      </c>
      <c r="E10" s="200"/>
      <c r="F10" s="203"/>
      <c r="G10" s="203"/>
      <c r="H10" s="202"/>
      <c r="I10" s="202"/>
      <c r="J10" s="202"/>
      <c r="K10" s="202"/>
      <c r="L10" s="202"/>
      <c r="M10" s="202"/>
      <c r="N10" s="202"/>
      <c r="O10" s="202"/>
      <c r="P10" s="202"/>
      <c r="Q10" s="202"/>
      <c r="R10" s="202"/>
      <c r="S10" s="202"/>
      <c r="T10" s="202"/>
      <c r="U10" s="202"/>
      <c r="V10" s="202"/>
      <c r="W10" s="202"/>
      <c r="X10" s="202"/>
      <c r="Y10" s="202"/>
    </row>
    <row r="11" spans="1:25">
      <c r="A11" s="87">
        <v>323</v>
      </c>
      <c r="B11" s="87" t="s">
        <v>206</v>
      </c>
      <c r="C11" s="202">
        <v>9.7411700000000003</v>
      </c>
      <c r="E11" s="200"/>
      <c r="F11" s="203"/>
      <c r="G11" s="203"/>
      <c r="H11" s="202"/>
      <c r="I11" s="202"/>
      <c r="J11" s="202"/>
      <c r="K11" s="202"/>
      <c r="L11" s="202"/>
      <c r="M11" s="202"/>
      <c r="N11" s="202"/>
      <c r="O11" s="202"/>
      <c r="P11" s="202"/>
      <c r="Q11" s="202"/>
      <c r="R11" s="202"/>
      <c r="S11" s="202"/>
      <c r="T11" s="202"/>
      <c r="U11" s="202"/>
      <c r="V11" s="202"/>
      <c r="W11" s="202"/>
      <c r="X11" s="202"/>
      <c r="Y11" s="202"/>
    </row>
    <row r="12" spans="1:25">
      <c r="A12" s="87">
        <v>324</v>
      </c>
      <c r="B12" s="87" t="s">
        <v>207</v>
      </c>
      <c r="C12" s="202">
        <v>36.042380000000001</v>
      </c>
      <c r="E12" s="200"/>
      <c r="F12" s="203"/>
      <c r="G12" s="203"/>
      <c r="H12" s="202"/>
      <c r="I12" s="202"/>
      <c r="J12" s="202"/>
      <c r="K12" s="202"/>
      <c r="L12" s="202"/>
      <c r="M12" s="202"/>
      <c r="N12" s="202"/>
      <c r="O12" s="202"/>
      <c r="P12" s="202"/>
      <c r="Q12" s="202"/>
      <c r="R12" s="202"/>
      <c r="S12" s="202"/>
      <c r="T12" s="202"/>
      <c r="U12" s="202"/>
      <c r="V12" s="202"/>
      <c r="W12" s="202"/>
      <c r="X12" s="202"/>
      <c r="Y12" s="202"/>
    </row>
    <row r="13" spans="1:25">
      <c r="A13" s="87">
        <v>33</v>
      </c>
      <c r="B13" s="87" t="s">
        <v>208</v>
      </c>
      <c r="C13" s="202">
        <v>111.39449999999999</v>
      </c>
      <c r="E13" s="200"/>
      <c r="F13" s="203"/>
      <c r="G13" s="203"/>
      <c r="H13" s="202"/>
      <c r="I13" s="202"/>
      <c r="J13" s="202"/>
      <c r="K13" s="202"/>
      <c r="L13" s="202"/>
      <c r="M13" s="202"/>
      <c r="N13" s="202"/>
      <c r="O13" s="202"/>
      <c r="P13" s="202"/>
      <c r="Q13" s="202"/>
      <c r="R13" s="202"/>
      <c r="S13" s="202"/>
      <c r="T13" s="202"/>
      <c r="U13" s="202"/>
      <c r="V13" s="202"/>
      <c r="W13" s="202"/>
      <c r="X13" s="202"/>
      <c r="Y13" s="202"/>
    </row>
    <row r="14" spans="1:25">
      <c r="A14" s="87"/>
      <c r="B14" s="87" t="s">
        <v>209</v>
      </c>
      <c r="C14" s="202">
        <v>4.0386000000000006</v>
      </c>
      <c r="E14" s="201"/>
      <c r="F14" s="203"/>
      <c r="G14" s="203"/>
      <c r="H14" s="202"/>
      <c r="I14" s="202"/>
      <c r="J14" s="202"/>
      <c r="K14" s="202"/>
      <c r="L14" s="202"/>
      <c r="M14" s="202"/>
      <c r="N14" s="202"/>
      <c r="O14" s="202"/>
      <c r="P14" s="202"/>
      <c r="Q14" s="202"/>
      <c r="R14" s="202"/>
      <c r="S14" s="202"/>
      <c r="T14" s="202"/>
      <c r="U14" s="202"/>
      <c r="V14" s="202"/>
      <c r="W14" s="202"/>
      <c r="X14" s="202"/>
      <c r="Y14" s="202"/>
    </row>
    <row r="16" spans="1:25">
      <c r="A16" s="10" t="s">
        <v>210</v>
      </c>
    </row>
    <row r="17" spans="1:1">
      <c r="A17" s="10" t="s">
        <v>211</v>
      </c>
    </row>
    <row r="18" spans="1:1">
      <c r="A18" s="141" t="s">
        <v>182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A18" sqref="A18"/>
    </sheetView>
  </sheetViews>
  <sheetFormatPr baseColWidth="10" defaultColWidth="11.42578125" defaultRowHeight="11.25"/>
  <cols>
    <col min="1" max="1" width="37.5703125" style="9" customWidth="1"/>
    <col min="2" max="16384" width="11.42578125" style="9"/>
  </cols>
  <sheetData>
    <row r="1" spans="1:10">
      <c r="A1" s="87" t="s">
        <v>11</v>
      </c>
    </row>
    <row r="2" spans="1:10">
      <c r="A2" s="280"/>
      <c r="B2" s="285" t="s">
        <v>310</v>
      </c>
      <c r="C2" s="287" t="s">
        <v>288</v>
      </c>
      <c r="D2" s="288"/>
      <c r="E2" s="288"/>
      <c r="F2" s="288"/>
      <c r="G2" s="288"/>
      <c r="H2" s="288"/>
      <c r="I2" s="288"/>
      <c r="J2" s="288"/>
    </row>
    <row r="3" spans="1:10" ht="123.75">
      <c r="A3" s="281"/>
      <c r="B3" s="286"/>
      <c r="C3" s="276" t="s">
        <v>289</v>
      </c>
      <c r="D3" s="276" t="s">
        <v>290</v>
      </c>
      <c r="E3" s="276" t="s">
        <v>291</v>
      </c>
      <c r="F3" s="276" t="s">
        <v>292</v>
      </c>
      <c r="G3" s="276" t="s">
        <v>293</v>
      </c>
      <c r="H3" s="276" t="s">
        <v>294</v>
      </c>
      <c r="I3" s="276" t="s">
        <v>295</v>
      </c>
      <c r="J3" s="277" t="s">
        <v>296</v>
      </c>
    </row>
    <row r="4" spans="1:10">
      <c r="A4" s="273" t="s">
        <v>297</v>
      </c>
      <c r="B4" s="278">
        <v>182</v>
      </c>
      <c r="C4" s="274">
        <v>2.1978021978022002</v>
      </c>
      <c r="D4" s="274">
        <v>50</v>
      </c>
      <c r="E4" s="274">
        <v>1.0989010989011001</v>
      </c>
      <c r="F4" s="274">
        <v>7.6923076923076898</v>
      </c>
      <c r="G4" s="274">
        <v>21.978021978021999</v>
      </c>
      <c r="H4" s="274">
        <v>4.3956043956044004</v>
      </c>
      <c r="I4" s="274">
        <v>10.989010989011</v>
      </c>
      <c r="J4" s="274">
        <v>1.64835164835165</v>
      </c>
    </row>
    <row r="5" spans="1:10">
      <c r="A5" s="275" t="s">
        <v>298</v>
      </c>
      <c r="B5" s="279">
        <v>127</v>
      </c>
      <c r="C5" s="274">
        <v>0</v>
      </c>
      <c r="D5" s="274">
        <v>55.118110236220502</v>
      </c>
      <c r="E5" s="274">
        <v>0</v>
      </c>
      <c r="F5" s="274">
        <v>7.8740157480314998</v>
      </c>
      <c r="G5" s="274">
        <v>22.834645669291302</v>
      </c>
      <c r="H5" s="274">
        <v>3.1496062992125999</v>
      </c>
      <c r="I5" s="274">
        <v>9.4488188976377891</v>
      </c>
      <c r="J5" s="274">
        <v>1.5748031496063</v>
      </c>
    </row>
    <row r="6" spans="1:10">
      <c r="A6" s="275" t="s">
        <v>299</v>
      </c>
      <c r="B6" s="279">
        <v>11</v>
      </c>
      <c r="C6" s="274">
        <v>18.181818181818201</v>
      </c>
      <c r="D6" s="274">
        <v>18.181818181818201</v>
      </c>
      <c r="E6" s="274">
        <v>0</v>
      </c>
      <c r="F6" s="274">
        <v>0</v>
      </c>
      <c r="G6" s="274">
        <v>45.454545454545503</v>
      </c>
      <c r="H6" s="274">
        <v>0</v>
      </c>
      <c r="I6" s="274">
        <v>18.181818181818201</v>
      </c>
      <c r="J6" s="274">
        <v>0</v>
      </c>
    </row>
    <row r="7" spans="1:10">
      <c r="A7" s="275" t="s">
        <v>300</v>
      </c>
      <c r="B7" s="279">
        <v>44</v>
      </c>
      <c r="C7" s="274">
        <v>4.5454545454545503</v>
      </c>
      <c r="D7" s="274">
        <v>43.181818181818201</v>
      </c>
      <c r="E7" s="274">
        <v>4.5454545454545503</v>
      </c>
      <c r="F7" s="274">
        <v>9.0909090909090899</v>
      </c>
      <c r="G7" s="274">
        <v>13.636363636363599</v>
      </c>
      <c r="H7" s="274">
        <v>9.0909090909090899</v>
      </c>
      <c r="I7" s="274">
        <v>13.636363636363599</v>
      </c>
      <c r="J7" s="274">
        <v>2.2727272727272698</v>
      </c>
    </row>
    <row r="8" spans="1:10">
      <c r="A8" s="273" t="s">
        <v>301</v>
      </c>
      <c r="B8" s="278">
        <v>197</v>
      </c>
      <c r="C8" s="274">
        <v>0.50761421319796896</v>
      </c>
      <c r="D8" s="274">
        <v>41.6243654822335</v>
      </c>
      <c r="E8" s="274">
        <v>0.50761421319796896</v>
      </c>
      <c r="F8" s="274">
        <v>9.6446700507614196</v>
      </c>
      <c r="G8" s="274">
        <v>27.411167512690401</v>
      </c>
      <c r="H8" s="274">
        <v>2.53807106598985</v>
      </c>
      <c r="I8" s="274">
        <v>15.228426395939101</v>
      </c>
      <c r="J8" s="274">
        <v>2.53807106598985</v>
      </c>
    </row>
    <row r="9" spans="1:10">
      <c r="A9" s="273" t="s">
        <v>302</v>
      </c>
      <c r="B9" s="278">
        <v>346</v>
      </c>
      <c r="C9" s="274">
        <v>0.57803468208092501</v>
      </c>
      <c r="D9" s="274">
        <v>27.456647398843899</v>
      </c>
      <c r="E9" s="274">
        <v>0.86705202312138696</v>
      </c>
      <c r="F9" s="274">
        <v>21.098265895953801</v>
      </c>
      <c r="G9" s="274">
        <v>22.8323699421965</v>
      </c>
      <c r="H9" s="274">
        <v>10.115606936416199</v>
      </c>
      <c r="I9" s="274">
        <v>11.849710982658999</v>
      </c>
      <c r="J9" s="274">
        <v>5.2023121387283204</v>
      </c>
    </row>
    <row r="10" spans="1:10">
      <c r="A10" s="273" t="s">
        <v>303</v>
      </c>
      <c r="B10" s="278">
        <v>57</v>
      </c>
      <c r="C10" s="274">
        <v>0</v>
      </c>
      <c r="D10" s="274">
        <v>64.912280701754398</v>
      </c>
      <c r="E10" s="274">
        <v>0</v>
      </c>
      <c r="F10" s="274">
        <v>3.5087719298245599</v>
      </c>
      <c r="G10" s="274">
        <v>31.578947368421101</v>
      </c>
      <c r="H10" s="274">
        <v>0</v>
      </c>
      <c r="I10" s="274">
        <v>0</v>
      </c>
      <c r="J10" s="274">
        <v>0</v>
      </c>
    </row>
    <row r="11" spans="1:10">
      <c r="A11" s="275" t="s">
        <v>304</v>
      </c>
      <c r="B11" s="279">
        <v>36</v>
      </c>
      <c r="C11" s="274">
        <v>0</v>
      </c>
      <c r="D11" s="274">
        <v>63.8888888888889</v>
      </c>
      <c r="E11" s="274">
        <v>0</v>
      </c>
      <c r="F11" s="274">
        <v>2.7777777777777799</v>
      </c>
      <c r="G11" s="274">
        <v>33.3333333333333</v>
      </c>
      <c r="H11" s="274">
        <v>0</v>
      </c>
      <c r="I11" s="274">
        <v>0</v>
      </c>
      <c r="J11" s="274">
        <v>0</v>
      </c>
    </row>
    <row r="12" spans="1:10">
      <c r="A12" s="275" t="s">
        <v>305</v>
      </c>
      <c r="B12" s="279">
        <v>18</v>
      </c>
      <c r="C12" s="274">
        <v>0</v>
      </c>
      <c r="D12" s="274">
        <v>66.6666666666667</v>
      </c>
      <c r="E12" s="274">
        <v>0</v>
      </c>
      <c r="F12" s="274">
        <v>5.5555555555555598</v>
      </c>
      <c r="G12" s="274">
        <v>27.7777777777778</v>
      </c>
      <c r="H12" s="274">
        <v>0</v>
      </c>
      <c r="I12" s="274">
        <v>0</v>
      </c>
      <c r="J12" s="274">
        <v>0</v>
      </c>
    </row>
    <row r="13" spans="1:10">
      <c r="A13" s="275" t="s">
        <v>306</v>
      </c>
      <c r="B13" s="279">
        <v>3</v>
      </c>
      <c r="C13" s="274">
        <v>0</v>
      </c>
      <c r="D13" s="274">
        <v>66.6666666666667</v>
      </c>
      <c r="E13" s="274">
        <v>0</v>
      </c>
      <c r="F13" s="274">
        <v>0</v>
      </c>
      <c r="G13" s="274">
        <v>33.3333333333333</v>
      </c>
      <c r="H13" s="274">
        <v>0</v>
      </c>
      <c r="I13" s="274">
        <v>0</v>
      </c>
      <c r="J13" s="274">
        <v>0</v>
      </c>
    </row>
    <row r="14" spans="1:10">
      <c r="A14" s="273" t="s">
        <v>307</v>
      </c>
      <c r="B14" s="278">
        <v>44</v>
      </c>
      <c r="C14" s="274">
        <v>0</v>
      </c>
      <c r="D14" s="274">
        <v>59.090909090909101</v>
      </c>
      <c r="E14" s="274">
        <v>0</v>
      </c>
      <c r="F14" s="274">
        <v>6.8181818181818201</v>
      </c>
      <c r="G14" s="274">
        <v>29.545454545454501</v>
      </c>
      <c r="H14" s="274">
        <v>4.5454545454545503</v>
      </c>
      <c r="I14" s="274">
        <v>0</v>
      </c>
      <c r="J14" s="274">
        <v>0</v>
      </c>
    </row>
    <row r="15" spans="1:10">
      <c r="A15" s="275" t="s">
        <v>308</v>
      </c>
      <c r="B15" s="279">
        <v>32</v>
      </c>
      <c r="C15" s="274">
        <v>0</v>
      </c>
      <c r="D15" s="274">
        <v>50</v>
      </c>
      <c r="E15" s="274">
        <v>0</v>
      </c>
      <c r="F15" s="274">
        <v>6.25</v>
      </c>
      <c r="G15" s="274">
        <v>37.5</v>
      </c>
      <c r="H15" s="274">
        <v>6.25</v>
      </c>
      <c r="I15" s="274">
        <v>0</v>
      </c>
      <c r="J15" s="274">
        <v>0</v>
      </c>
    </row>
    <row r="16" spans="1:10">
      <c r="A16" s="275" t="s">
        <v>309</v>
      </c>
      <c r="B16" s="279">
        <v>12</v>
      </c>
      <c r="C16" s="274">
        <v>0</v>
      </c>
      <c r="D16" s="274">
        <v>83.3333333333333</v>
      </c>
      <c r="E16" s="274">
        <v>0</v>
      </c>
      <c r="F16" s="274">
        <v>8.3333333333333304</v>
      </c>
      <c r="G16" s="274">
        <v>8.3333333333333304</v>
      </c>
      <c r="H16" s="274">
        <v>0</v>
      </c>
      <c r="I16" s="274">
        <v>0</v>
      </c>
      <c r="J16" s="274">
        <v>0</v>
      </c>
    </row>
    <row r="18" spans="1:1">
      <c r="A18" s="10" t="s">
        <v>311</v>
      </c>
    </row>
    <row r="19" spans="1:1">
      <c r="A19" s="10" t="s">
        <v>276</v>
      </c>
    </row>
    <row r="20" spans="1:1">
      <c r="A20" s="10" t="s">
        <v>277</v>
      </c>
    </row>
    <row r="21" spans="1:1">
      <c r="A21" s="10" t="s">
        <v>278</v>
      </c>
    </row>
    <row r="22" spans="1:1">
      <c r="A22" s="10" t="s">
        <v>279</v>
      </c>
    </row>
    <row r="23" spans="1:1">
      <c r="A23" s="10" t="s">
        <v>280</v>
      </c>
    </row>
    <row r="24" spans="1:1">
      <c r="A24" s="10" t="s">
        <v>281</v>
      </c>
    </row>
    <row r="25" spans="1:1">
      <c r="A25" s="10" t="s">
        <v>282</v>
      </c>
    </row>
    <row r="26" spans="1:1">
      <c r="A26" s="10" t="s">
        <v>283</v>
      </c>
    </row>
    <row r="28" spans="1:1">
      <c r="A28" s="10" t="s">
        <v>284</v>
      </c>
    </row>
  </sheetData>
  <mergeCells count="2">
    <mergeCell ref="B2:B3"/>
    <mergeCell ref="C2:J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baseColWidth="10" defaultRowHeight="15"/>
  <sheetData>
    <row r="1" spans="1:1">
      <c r="A1" s="87" t="s">
        <v>18</v>
      </c>
    </row>
    <row r="20" spans="1:1">
      <c r="A20" s="10" t="s">
        <v>25</v>
      </c>
    </row>
    <row r="21" spans="1:1">
      <c r="A21" s="10" t="s">
        <v>26</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2018-12-07T15:49:49Z</dcterms:modified>
</cp:coreProperties>
</file>