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D48" i="2" l="1"/>
  <c r="D46" i="2"/>
  <c r="D43" i="2"/>
  <c r="D42" i="2"/>
  <c r="D37" i="2"/>
  <c r="D36" i="2"/>
  <c r="D35" i="2"/>
  <c r="D34" i="2"/>
  <c r="D27" i="2"/>
  <c r="D25" i="2"/>
  <c r="D24" i="2"/>
  <c r="D23" i="2"/>
  <c r="D22" i="2"/>
  <c r="D21" i="2"/>
  <c r="D18" i="2"/>
  <c r="D17" i="2"/>
  <c r="D16" i="2"/>
  <c r="D15" i="2"/>
  <c r="D14" i="2"/>
  <c r="B5" i="2"/>
  <c r="D5" i="2" s="1"/>
  <c r="B8" i="4" l="1"/>
  <c r="B7" i="4"/>
  <c r="B6" i="4"/>
  <c r="B5" i="4"/>
  <c r="B4"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<sst xmlns="http://schemas.openxmlformats.org/spreadsheetml/2006/main" count="406" uniqueCount="315">
  <si>
    <t>Atlas 2018 région Auvergne-Rhône-Alpes</t>
  </si>
  <si>
    <t>SOMMAIRE</t>
  </si>
  <si>
    <t>Répartition des professions culturelles en Auvergne-Rhône-Alpes en 2014</t>
  </si>
  <si>
    <t>Répartition de l'emploi par secteur culturel en 2014</t>
  </si>
  <si>
    <t>Caractéristiques des non-salariés par secteur culturel en 2014</t>
  </si>
  <si>
    <t>Part de diplômés du supérieur et salaire net médian selon les professions culturelles en 2014</t>
  </si>
  <si>
    <t>L'emploi culturel : secteurs culturels et professions culturels en Auvergne-Rhône-Alpes en 2014</t>
  </si>
  <si>
    <t>Région Nouvelle-Aquitaine</t>
  </si>
  <si>
    <t>Principaux repères de la région Nouvelle-Aquitaine</t>
  </si>
  <si>
    <t>Part de la population par territoire de vie en Nouvelle-Aquitaine</t>
  </si>
  <si>
    <t>Répartition de la dépense culturelle en Nouvelle-Aquitaine</t>
  </si>
  <si>
    <t>Dépenses des collectivités territoriales en Nouvelle-Aquitaine en 2016</t>
  </si>
  <si>
    <t>Dépenses du ministère de la Culture et de ses opérateurs en Nouvelle-Aquitaine en 2016</t>
  </si>
  <si>
    <t>Dépenses culturelles des communes et de leurs groupements en Nouvelle-Aquitaine en 2016</t>
  </si>
  <si>
    <t>Répartition des principaux équipements culturels par type de territoire de vie en Nouvelle-Aquitaine en 2016</t>
  </si>
  <si>
    <t>Secteurs culturels et professions culturelles en Nouvelle-Aquitaine en 2014</t>
  </si>
  <si>
    <t>Répartition des professions culturelles en Nouvelle-Aquitaine en 2014</t>
  </si>
  <si>
    <t>Part des diplômés du supérieur et salaire médian annuel selon les professions culturelles en Nouvelle-Aquitaine en 2014</t>
  </si>
  <si>
    <t>Répartition de l'emploi par secteur culturel en Nouvelle-Aquitaine en 2014</t>
  </si>
  <si>
    <t>Caractéristiques des non-salariés par secteur culturel en Nouvelle-Aquitaine en 2014</t>
  </si>
  <si>
    <t>Poids des entreprises dans les secteurs culturels marchands en Nouvelle-Aquitaine en 2015</t>
  </si>
  <si>
    <t xml:space="preserve">Répartition du nombre d'établissements, du chiffre d'affaires et des effectifs salariés par domaine culturel en Nouvelle-Aquitaine en 2015 </t>
  </si>
  <si>
    <t>Répartition des entreprises culturelles en Nouvelle-Aquitaine en 2015</t>
  </si>
  <si>
    <t>Principaux établissements culturels employeurs en Nouvelle-Aquitaine en 2015</t>
  </si>
  <si>
    <t>Champ : actifs ayant un emploi, région Nouvelle-Aquitaine</t>
  </si>
  <si>
    <t>Source : Insee, Recensement 2014 / DEPS, Ministère de la Culture, 2018</t>
  </si>
  <si>
    <t>Nouvelle-Aquitaine</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</si>
  <si>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</si>
  <si>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</si>
  <si>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</si>
  <si>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</si>
  <si>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</si>
  <si>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</si>
  <si>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</si>
  <si>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</si>
  <si>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</si>
  <si>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</si>
  <si>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</si>
  <si>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</si>
  <si>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</si>
  <si>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</si>
  <si>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</si>
  <si>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</si>
  <si>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</si>
  <si>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</si>
  <si>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</si>
  <si>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Champ: actifs ayant un emploi, région Nouvelle-Aquitaine</t>
  </si>
  <si>
    <t>Note de lecture : en 2014 en Nouvelle-Aquitaine, les concepteurs et assistants techniques des arts graphiques, de la mode et de la décoration rassemblent 16 % de des professionnels de la culture dans cette région, soit la première population de professionnels de la culture pour la Bretagne.</t>
  </si>
  <si>
    <t xml:space="preserve">Champ : ensemble des salariés ayant occupé une profession culturelle présents dans les déclarations annuelles des données sociales (DADS) en 2014 en région Nouvelle-Aquitaine.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</si>
  <si>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</si>
  <si>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Données graphiques</t>
  </si>
  <si>
    <t>% diplômés</t>
  </si>
  <si>
    <t>Salaire median</t>
  </si>
  <si>
    <t>Note de lecture : En 2014 en Nouvelle-Aquitaine, 43 % des artistes des spectacles sont diplômés du supérieur. Le salaire médian net annuel des artistes des spectacles (la moitié perçoit plus, l'autre moitié perçoit moins) est de 8 344 euros.</t>
  </si>
  <si>
    <t>Presse</t>
  </si>
  <si>
    <t>Livre</t>
  </si>
  <si>
    <t>Arts plastiques et autre création artistique</t>
  </si>
  <si>
    <t>Photographie</t>
  </si>
  <si>
    <t>Design</t>
  </si>
  <si>
    <t>Diffusion audiovisuelle</t>
  </si>
  <si>
    <t>Édition audiovisuelle</t>
  </si>
  <si>
    <t>Industrie du film, du phonogramme et du jeu électronique</t>
  </si>
  <si>
    <t>Spectacle vivant</t>
  </si>
  <si>
    <t>Publicité</t>
  </si>
  <si>
    <t>Architecture</t>
  </si>
  <si>
    <t>Patrimoine</t>
  </si>
  <si>
    <t>Enseignement artistique amateur</t>
  </si>
  <si>
    <t>Ensemble des secteurs culturels</t>
  </si>
  <si>
    <t>Part des secteurs culturels dans l’emploi total</t>
  </si>
  <si>
    <t>Note de lecture : En 2014 en Nouvelle-Aquitaine, le secteur du spectacle vivant rassemble 19 % des actifs des secteurs culturel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</si>
  <si>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</si>
  <si>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</si>
  <si>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</si>
  <si>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</si>
  <si>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</si>
  <si>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</si>
  <si>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</si>
  <si>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</si>
  <si>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Source : Insee, Recensement 2014 et base non salariés 2014 / DEPS, Ministère de la Culture, 2018</t>
  </si>
  <si>
    <t>Entreprises culturelles</t>
  </si>
  <si>
    <t>Nouvelle Aquitaine</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</si>
  <si>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</si>
  <si>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</si>
  <si>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</si>
  <si>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</si>
  <si>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</si>
  <si>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</si>
  <si>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</si>
  <si>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</si>
  <si>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</si>
  <si>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</si>
  <si>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Poids des entreprises culturelles dans les secteurs marchands en Nouvelle Aquitaine en 2015</t>
  </si>
  <si>
    <t>Domaine</t>
  </si>
  <si>
    <t>Part d'effectifs ETP</t>
  </si>
  <si>
    <t xml:space="preserve">Part du chiffre d'affaires </t>
  </si>
  <si>
    <t xml:space="preserve">Part d'établissements </t>
  </si>
  <si>
    <t>Livre et Presse</t>
  </si>
  <si>
    <t>Arts visuels</t>
  </si>
  <si>
    <t>Audiovisuel et Multimédia</t>
  </si>
  <si>
    <t>Agences de publicité</t>
  </si>
  <si>
    <t>Enseignement culturel</t>
  </si>
  <si>
    <t>Répartition du nombre d'établissements, du chiffre d'affaires et des effectifs salariés par domaine culturel en Nouvelle Aquitaine en 2015</t>
  </si>
  <si>
    <t>Lecture : en 2015, le secteur des arts visuels représente 28 % des établissements culturels de Nouvelle-Aquitaine, 8 % du chiffre d'affaires généré par les entreprises culturelles marchandes de la région et rassemble 5 % des effectifs salariés en équivalent temps plein du secteur culturel marchand de Nouvelle-Aquitaine.</t>
  </si>
  <si>
    <t>en nb etab</t>
  </si>
  <si>
    <t>Aucun salarié</t>
  </si>
  <si>
    <t>1 à 9 salariés</t>
  </si>
  <si>
    <t>10 à 19 salariés</t>
  </si>
  <si>
    <t>20 à 49 salariés</t>
  </si>
  <si>
    <t>50 à 249 salariés</t>
  </si>
  <si>
    <t>250 salariés et plus</t>
  </si>
  <si>
    <t>Patrimoine
72 établissements</t>
  </si>
  <si>
    <t>Audiovisuel
808 établissements</t>
  </si>
  <si>
    <t>Livre et presse
2 033 établissements</t>
  </si>
  <si>
    <t>Publicité
957 établissements</t>
  </si>
  <si>
    <t>Architecure
2 144 établissements</t>
  </si>
  <si>
    <t>Ensemble
9 733 établissements</t>
  </si>
  <si>
    <t>Spectacle vivant
815 établissements</t>
  </si>
  <si>
    <t>Arts visuels
2 718 établissements</t>
  </si>
  <si>
    <t>Enseignement
186 établissements</t>
  </si>
  <si>
    <t>Répartition des enteprises culturelles en Nouvelle Aquitaine selon les effectifs en 2015</t>
  </si>
  <si>
    <t>Note de lecture : en 2015, l'enseignement culturel compte 186 établissements en Nouvelle-Aquitaine, dont 92 % ne comptent aucun salarié et 8 % de 1 à 9 salariés en équivalent temps plein.</t>
  </si>
  <si>
    <t>Dénomination</t>
  </si>
  <si>
    <t>Secteur d'activité</t>
  </si>
  <si>
    <t>Domaine culturel</t>
  </si>
  <si>
    <t>Tranche d'effectif ETP</t>
  </si>
  <si>
    <t>Département</t>
  </si>
  <si>
    <t>Commune</t>
  </si>
  <si>
    <t>Journal du Sud-Ouest</t>
  </si>
  <si>
    <t>Édition de journaux</t>
  </si>
  <si>
    <t>500 à 999 salariés</t>
  </si>
  <si>
    <t>Gironde</t>
  </si>
  <si>
    <t>Bordeaux</t>
  </si>
  <si>
    <t>Grand théâtre de Bordeaux</t>
  </si>
  <si>
    <t>Arts du spectacle vivant</t>
  </si>
  <si>
    <t>250 à 499 salariés</t>
  </si>
  <si>
    <t>Reseau Canopé</t>
  </si>
  <si>
    <t>Production de films et de programmes pour la télévision</t>
  </si>
  <si>
    <t>Audiovisuel</t>
  </si>
  <si>
    <t>Vienne</t>
  </si>
  <si>
    <t>Chasseneuil-du-Poitou</t>
  </si>
  <si>
    <t>Socultur</t>
  </si>
  <si>
    <t>Commerce de détail de journaux et papeterie en magasin spécialisé</t>
  </si>
  <si>
    <t>Mérignac</t>
  </si>
  <si>
    <t>France 3 Aquitaine</t>
  </si>
  <si>
    <t>Édition de chaînes généralistes</t>
  </si>
  <si>
    <t>200 à 249 salariés</t>
  </si>
  <si>
    <t>Adrexo</t>
  </si>
  <si>
    <t>Activités des agences de publicité</t>
  </si>
  <si>
    <t>100 à 199 salariés</t>
  </si>
  <si>
    <t>Blanquefort</t>
  </si>
  <si>
    <t>France 3 Limousin Poitou-Charentes</t>
  </si>
  <si>
    <t>Haute-Vienne</t>
  </si>
  <si>
    <t>Limoges</t>
  </si>
  <si>
    <t>Gradignan</t>
  </si>
  <si>
    <t>Librairie Mollat</t>
  </si>
  <si>
    <t>Commerce de détail de livres en magasin spécialisé</t>
  </si>
  <si>
    <t>50 à 99 salariés</t>
  </si>
  <si>
    <t>Poitiers</t>
  </si>
  <si>
    <t>Champ : établissements employeurs des secteurs culturels.</t>
  </si>
  <si>
    <t>Source : Insee, Sirene / Deps, ministère de la Culture 2018.</t>
  </si>
  <si>
    <t>Etat **</t>
  </si>
  <si>
    <t>Région</t>
  </si>
  <si>
    <t>Départements</t>
  </si>
  <si>
    <t>EPCI*</t>
  </si>
  <si>
    <t>Communes*</t>
  </si>
  <si>
    <t>* Communes de plus de 3 500 habitants ; groupements composés d'au moins une commune de plus de 3 500 habitants.</t>
  </si>
  <si>
    <t>Note de lecture : en Nouvelle-Aquitaine, 44 % de la dépense culturelle publique est portée par les communes.</t>
  </si>
  <si>
    <t>Source : CNC/DABS/SRH/DEPS, Ministère de la Culture, 2018</t>
  </si>
  <si>
    <t>** Dépenses du ministère de la Culture, y compris dépenses de personnels et hors sociétés de l'audiovisuel.</t>
  </si>
  <si>
    <t>Répartition de la dépense culturelle publique en Nouvelle-Aquitaine en 2016</t>
  </si>
  <si>
    <t>En milliers d'euros, euros et %</t>
  </si>
  <si>
    <t>Régions</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</si>
  <si>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</si>
  <si>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</si>
  <si>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</si>
  <si>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</si>
  <si>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</si>
  <si>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</si>
  <si>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</si>
  <si>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</si>
  <si>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</si>
  <si>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</si>
  <si>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</si>
  <si>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</si>
  <si>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</si>
  <si>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de Nouvelle Aquitaine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</si>
  <si>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</si>
  <si>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</si>
  <si>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</si>
  <si>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</si>
  <si>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</si>
  <si>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</si>
  <si>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</si>
  <si>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</si>
  <si>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</si>
  <si>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</si>
  <si>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</si>
  <si>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en € par habitant de la région</t>
  </si>
  <si>
    <t>Total (milliers d'euros)</t>
  </si>
  <si>
    <t>Note : il s'agit des dépenses exécutées 2016.</t>
  </si>
  <si>
    <t>Dépenses du ministère de la Culture et de ses opérateurs* en Nouvelle-Aquitaine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</si>
  <si>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</si>
  <si>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</si>
  <si>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</si>
  <si>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</si>
  <si>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</si>
  <si>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</si>
  <si>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</si>
  <si>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</si>
  <si>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</si>
  <si>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</si>
  <si>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</si>
  <si>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</si>
  <si>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de Nouvelle-Aquitaine de leurs groupements en faveur des bibliothèques et médiathèques s'élèvent à 119 millions d'euros. </t>
  </si>
  <si>
    <t>Dépenses culturelles des communes de Nouvelle-Aquitaine et de leurs groupements par secteur d'intervention en 2016</t>
  </si>
  <si>
    <t>Principaux repères de la région Nouvelle Aquitaine</t>
  </si>
  <si>
    <t>Part de la population par territoire de vie en Nouvelle Aquitaine</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</si>
  <si>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</si>
  <si>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</si>
  <si>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</si>
  <si>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</si>
  <si>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</si>
  <si>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</si>
  <si>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</si>
  <si>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</si>
  <si>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</si>
  <si>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</si>
  <si>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</si>
  <si>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</si>
  <si>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</si>
  <si>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</si>
  <si>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</si>
  <si>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</si>
  <si>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</si>
  <si>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</si>
  <si>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</si>
  <si>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</si>
  <si>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</si>
  <si>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</si>
  <si>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</si>
  <si>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</si>
  <si>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</si>
  <si>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</si>
  <si>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</si>
  <si>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</si>
  <si>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</si>
  <si>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</si>
  <si>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</si>
  <si>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</si>
  <si>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</si>
  <si>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</si>
  <si>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</si>
  <si>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</si>
  <si>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 xml:space="preserve">Part de locaux éligibles au très haut débit (30Mbit/s) </t>
    </r>
    <r>
      <rPr>
        <i/>
        <sz val="8"/>
        <rFont val="Arial"/>
        <family val="2"/>
      </rPr>
      <t>(%)</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</si>
  <si>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</si>
  <si>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</si>
  <si>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</si>
  <si>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</si>
  <si>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</si>
  <si>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</si>
  <si>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Nombre de quartiers "politique de la ville"</t>
    </r>
    <r>
      <rPr>
        <sz val="8"/>
        <rFont val="Arial"/>
        <family val="2"/>
      </rPr>
      <t xml:space="preserve"> (2015)</t>
    </r>
  </si>
  <si>
    <r>
      <t xml:space="preserve">Population  des quartiers "politique de la ville" </t>
    </r>
    <r>
      <rPr>
        <sz val="8"/>
        <rFont val="Arial"/>
        <family val="2"/>
      </rPr>
      <t>(2015)</t>
    </r>
    <r>
      <rPr>
        <i/>
        <sz val="8"/>
        <rFont val="Arial"/>
        <family val="2"/>
      </rPr>
      <t xml:space="preserve"> (milliers)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</si>
  <si>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</si>
  <si>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</si>
  <si>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</si>
  <si>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</si>
  <si>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</si>
  <si>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  Epci : établissements publics de coopération intercommunale (à fiscalité propre)</t>
  </si>
  <si>
    <t>Type du territoire de vie dans la typologie</t>
  </si>
  <si>
    <t>Population municipale du territoire de vie
(en milliers)</t>
  </si>
  <si>
    <t>en % de la population totale de la région</t>
  </si>
  <si>
    <t>Territoires de vie autour de villes moyennes, offrant des emplois et des conditions de vie plutôt favorables</t>
  </si>
  <si>
    <t>Territoires de vie plutôt favorisés, à l'accès aux équipements rapide mais avec des difficultés socioéconomiques</t>
  </si>
  <si>
    <t>Territoires de vie de bourgs et petites villes en situation intermédiaire</t>
  </si>
  <si>
    <t>Territoires de vie isolés, peu urbanisés, hors de l'influence des grands pôles</t>
  </si>
  <si>
    <t>Territoires de vie plutôt denses, en situation peu favorable</t>
  </si>
  <si>
    <t>Territoires de vie plutôt aisés, éloignés de l'emploi, situés surtout dans le périurbain</t>
  </si>
  <si>
    <t>Territoires de vie très urbanisés, plutôt favorisés mais avec des difficultés sociales et des emplois souvent éloignés</t>
  </si>
  <si>
    <t>Territoires de vie denses et riches, présentant d'importantes disparités entre femmes et hommes</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</si>
  <si>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</si>
  <si>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</si>
  <si>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</si>
  <si>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</si>
  <si>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</si>
  <si>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</si>
  <si>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</si>
  <si>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</si>
  <si>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Note de lecture : en Nouvelle-Aquitaine, on compte 184 lieux de visite dont 118 lieux d’exposition, 12 monuments nationaux et 54 jardins remarquables. 38 % de ces lieux de visite sont situés dans des territoires de vie plutôt favorisés, à l’accès aux équipements rapides mais avec des difficultés socio-économiques.</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</si>
  <si>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</si>
  <si>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Source : Insee / Atlas régional de la culture 2018, Deps, ministère de la Culture 2018</t>
  </si>
  <si>
    <t>En part de l'ensemble des secteurs marchands (%)</t>
  </si>
  <si>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</si>
  <si>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</si>
  <si>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</si>
  <si>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</si>
  <si>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</si>
  <si>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</si>
  <si>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</si>
  <si>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</si>
  <si>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r>
      <t xml:space="preserve">Nouvelle-Aquitaine
</t>
    </r>
    <r>
      <rPr>
        <i/>
        <sz val="8"/>
        <color theme="1"/>
        <rFont val="Arial"/>
        <family val="2"/>
      </rPr>
      <t>(unités)</t>
    </r>
  </si>
  <si>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</si>
  <si>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</si>
  <si>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</si>
  <si>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</si>
  <si>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</si>
  <si>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</si>
  <si>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</si>
  <si>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</si>
  <si>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</si>
  <si>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</si>
  <si>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</si>
  <si>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</si>
  <si>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t>Enseignement supérieur culture (8)</t>
  </si>
  <si>
    <t>Source : Atlas régional de la culture 2018, Deps, ministère de la Culture 2018</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</si>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</sst>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3">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i/>
      <sz val="8"/>
      <color theme="1"/>
      <name val="Arial"/>
      <family val="2"/>
    </font>
    <font>
      <sz val="11"/>
      <color theme="1"/>
      <name val="Liberation Sans"/>
      <family val="2"/>
    </font>
    <font>
      <sz val="8"/>
      <color theme="1"/>
      <name val="Arial"/>
      <family val="2"/>
    </font>
    <font>
      <b/>
      <sz val="8"/>
      <color theme="1"/>
      <name val="Arial"/>
      <family val="2"/>
    </font>
    <font>
      <sz val="11"/>
      <color rgb="FF000000"/>
      <name val="Calibri1"/>
      <family val="2"/>
    </font>
    <font>
      <sz val="10"/>
      <color rgb="FF000000"/>
      <name val="Calibri1"/>
      <family val="2"/>
    </font>
    <font>
      <b/>
      <sz val="11"/>
      <color rgb="FF000000"/>
      <name val="Calibri1"/>
      <family val="2"/>
    </font>
    <font>
      <b/>
      <sz val="8"/>
      <color rgb="FF000000"/>
      <name val="Arial"/>
      <family val="2"/>
    </font>
    <font>
      <sz val="8"/>
      <color rgb="FF000000"/>
      <name val="Arial"/>
      <family val="2"/>
    </font>
    <font>
      <sz val="8"/>
      <color rgb="FFFF0000"/>
      <name val="Arial"/>
      <family val="2"/>
    </font>
    <font>
      <sz val="8"/>
      <color rgb="FFFF3333"/>
      <name val="Arial"/>
      <family val="2"/>
    </font>
    <font>
      <i/>
      <sz val="8"/>
      <color rgb="FF000000"/>
      <name val="Arial"/>
      <family val="2"/>
    </font>
    <font>
      <sz val="8"/>
      <color theme="1"/>
      <name val="Calibri"/>
      <family val="2"/>
      <scheme val="minor"/>
    </font>
    <font>
      <sz val="8"/>
      <color rgb="FF000000"/>
      <name val="Calibri1"/>
      <family val="2"/>
    </font>
    <font>
      <sz val="8"/>
      <name val="Arial"/>
      <family val="2"/>
    </font>
    <font>
      <i/>
      <sz val="8"/>
      <name val="Arial"/>
      <family val="2"/>
    </font>
    <font>
      <b/>
      <sz val="8"/>
      <color rgb="FFFF0000"/>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
      <sz val="11"/>
      <color rgb="FF000000"/>
      <name val="Calibri"/>
      <family val="2"/>
      <charset val="1"/>
    </font>
  </fonts>
  <fills count="5">
    <fill>
      <patternFill patternType="none"/>
    </fill>
    <fill>
      <patternFill patternType="gray125"/>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bottom/>
      <diagonal/>
    </border>
    <border>
      <left style="medium">
        <color indexed="64"/>
      </left>
      <right style="thin">
        <color rgb="FF000000"/>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6">
    <xf numFmtId="0" fontId="0" fillId="0" borderId="0"/>
    <xf numFmtId="0" fontId="2" fillId="0" borderId="0" applyNumberFormat="0" applyFill="0" applyBorder="0" applyAlignment="0" applyProtection="0"/>
    <xf numFmtId="9" fontId="5"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alignment horizontal="left"/>
    </xf>
    <xf numFmtId="0" fontId="10" fillId="0" borderId="0">
      <alignment horizontal="left"/>
    </xf>
    <xf numFmtId="0" fontId="8" fillId="0" borderId="0"/>
    <xf numFmtId="0" fontId="8" fillId="0" borderId="0"/>
    <xf numFmtId="0" fontId="10" fillId="0" borderId="0"/>
    <xf numFmtId="43" fontId="21" fillId="0" borderId="0" applyFont="0" applyFill="0" applyBorder="0" applyAlignment="0" applyProtection="0"/>
    <xf numFmtId="9" fontId="21" fillId="0" borderId="0" applyFont="0" applyFill="0" applyBorder="0" applyAlignment="0" applyProtection="0"/>
    <xf numFmtId="0" fontId="22" fillId="0" borderId="0" applyNumberFormat="0" applyFill="0" applyBorder="0" applyAlignment="0" applyProtection="0"/>
    <xf numFmtId="0" fontId="25" fillId="0" borderId="0"/>
    <xf numFmtId="0" fontId="32" fillId="0" borderId="0"/>
  </cellStyleXfs>
  <cellXfs count="276">
    <xf numFmtId="0" fontId="0" fillId="0" borderId="0" xfId="0"/>
    <xf numFmtId="0" fontId="1" fillId="0" borderId="0" xfId="0" applyFont="1"/>
    <xf numFmtId="0" fontId="2" fillId="0" borderId="0" xfId="1"/>
    <xf numFmtId="0" fontId="3" fillId="0" borderId="0" xfId="0" applyFont="1"/>
    <xf numFmtId="0" fontId="4" fillId="0" borderId="0" xfId="0" applyFont="1"/>
    <xf numFmtId="3" fontId="3" fillId="0" borderId="0" xfId="0" applyNumberFormat="1" applyFont="1"/>
    <xf numFmtId="0" fontId="6" fillId="0" borderId="0" xfId="0" applyFont="1"/>
    <xf numFmtId="0" fontId="7" fillId="0" borderId="2" xfId="0" applyFont="1" applyBorder="1"/>
    <xf numFmtId="3" fontId="7" fillId="0" borderId="2" xfId="0" applyNumberFormat="1" applyFont="1" applyBorder="1"/>
    <xf numFmtId="9" fontId="7" fillId="0" borderId="1" xfId="0" applyNumberFormat="1" applyFont="1" applyBorder="1"/>
    <xf numFmtId="0" fontId="9" fillId="0" borderId="0" xfId="3" applyFont="1"/>
    <xf numFmtId="0" fontId="12" fillId="0" borderId="0" xfId="3" applyFont="1"/>
    <xf numFmtId="0" fontId="11" fillId="0" borderId="0" xfId="3" applyFont="1" applyBorder="1" applyAlignment="1">
      <alignment horizontal="center"/>
    </xf>
    <xf numFmtId="3" fontId="12" fillId="0" borderId="0" xfId="3" applyNumberFormat="1" applyFont="1" applyBorder="1"/>
    <xf numFmtId="0" fontId="13" fillId="0" borderId="0" xfId="3" applyFont="1" applyBorder="1"/>
    <xf numFmtId="0" fontId="14" fillId="0" borderId="0" xfId="3" applyFont="1" applyBorder="1"/>
    <xf numFmtId="0" fontId="15" fillId="0" borderId="0" xfId="3" applyFont="1"/>
    <xf numFmtId="0" fontId="16" fillId="0" borderId="0" xfId="0" applyFont="1"/>
    <xf numFmtId="9" fontId="7" fillId="0" borderId="3" xfId="2" applyFont="1" applyBorder="1"/>
    <xf numFmtId="0" fontId="11" fillId="0" borderId="4" xfId="3" applyFont="1" applyBorder="1"/>
    <xf numFmtId="3" fontId="11" fillId="0" borderId="5" xfId="3" applyNumberFormat="1" applyFont="1" applyBorder="1"/>
    <xf numFmtId="0" fontId="17" fillId="0" borderId="0" xfId="3" applyFont="1"/>
    <xf numFmtId="9" fontId="12" fillId="0" borderId="0" xfId="4" applyFont="1" applyBorder="1"/>
    <xf numFmtId="9" fontId="12" fillId="0" borderId="6" xfId="4" applyFont="1" applyFill="1" applyBorder="1"/>
    <xf numFmtId="9" fontId="12" fillId="0" borderId="0" xfId="4" applyFont="1" applyBorder="1" applyAlignment="1">
      <alignment horizontal="right"/>
    </xf>
    <xf numFmtId="9" fontId="12" fillId="0" borderId="7" xfId="4" applyFont="1" applyBorder="1" applyAlignment="1">
      <alignment horizontal="right"/>
    </xf>
    <xf numFmtId="9" fontId="11" fillId="0" borderId="1" xfId="4" applyFont="1" applyBorder="1"/>
    <xf numFmtId="9" fontId="11" fillId="0" borderId="0" xfId="4" applyFont="1" applyBorder="1"/>
    <xf numFmtId="0" fontId="15" fillId="0" borderId="0" xfId="3" applyFont="1" applyBorder="1"/>
    <xf numFmtId="0" fontId="11" fillId="0" borderId="0" xfId="3" applyFont="1" applyBorder="1"/>
    <xf numFmtId="0" fontId="7" fillId="0" borderId="10" xfId="0" applyFont="1" applyBorder="1"/>
    <xf numFmtId="0" fontId="7" fillId="0" borderId="12" xfId="0" applyFont="1" applyBorder="1"/>
    <xf numFmtId="0" fontId="6" fillId="0" borderId="13" xfId="0" applyFont="1" applyBorder="1"/>
    <xf numFmtId="3" fontId="6" fillId="0" borderId="0" xfId="0" applyNumberFormat="1" applyFont="1" applyBorder="1"/>
    <xf numFmtId="9" fontId="6" fillId="0" borderId="0" xfId="2" applyFont="1" applyBorder="1"/>
    <xf numFmtId="9" fontId="6" fillId="0" borderId="14" xfId="2" applyFont="1" applyBorder="1"/>
    <xf numFmtId="0" fontId="6" fillId="0" borderId="15" xfId="0" applyFont="1" applyBorder="1"/>
    <xf numFmtId="0" fontId="7" fillId="0" borderId="16" xfId="0" applyFont="1" applyBorder="1"/>
    <xf numFmtId="9" fontId="7" fillId="0" borderId="12" xfId="0" applyNumberFormat="1" applyFont="1" applyBorder="1"/>
    <xf numFmtId="0" fontId="7" fillId="0" borderId="17" xfId="0" applyFont="1" applyBorder="1"/>
    <xf numFmtId="0" fontId="6" fillId="0" borderId="18" xfId="0" applyFont="1" applyBorder="1"/>
    <xf numFmtId="164" fontId="7" fillId="0" borderId="19" xfId="2" applyNumberFormat="1" applyFont="1" applyBorder="1"/>
    <xf numFmtId="164" fontId="7" fillId="0" borderId="20" xfId="2" applyNumberFormat="1" applyFont="1" applyBorder="1"/>
    <xf numFmtId="3" fontId="12" fillId="0" borderId="0" xfId="4" applyNumberFormat="1" applyFont="1" applyFill="1" applyBorder="1"/>
    <xf numFmtId="9" fontId="12" fillId="0" borderId="0" xfId="4" applyFont="1" applyFill="1" applyBorder="1"/>
    <xf numFmtId="0" fontId="12" fillId="0" borderId="0" xfId="3" applyFont="1" applyFill="1" applyBorder="1"/>
    <xf numFmtId="3" fontId="12" fillId="0" borderId="7" xfId="4" applyNumberFormat="1" applyFont="1" applyFill="1" applyBorder="1"/>
    <xf numFmtId="9" fontId="12" fillId="0" borderId="7" xfId="4" applyFont="1" applyFill="1" applyBorder="1"/>
    <xf numFmtId="0" fontId="11" fillId="0" borderId="21" xfId="3" applyFont="1" applyFill="1" applyBorder="1"/>
    <xf numFmtId="0" fontId="11" fillId="0" borderId="22" xfId="3" applyFont="1" applyFill="1" applyBorder="1"/>
    <xf numFmtId="3" fontId="11" fillId="0" borderId="22" xfId="3" applyNumberFormat="1" applyFont="1" applyFill="1" applyBorder="1"/>
    <xf numFmtId="0" fontId="11" fillId="0" borderId="23" xfId="3" applyFont="1" applyFill="1" applyBorder="1"/>
    <xf numFmtId="0" fontId="12" fillId="0" borderId="24" xfId="3" applyFont="1" applyFill="1" applyBorder="1"/>
    <xf numFmtId="3" fontId="12" fillId="0" borderId="25" xfId="4" applyNumberFormat="1" applyFont="1" applyFill="1" applyBorder="1"/>
    <xf numFmtId="0" fontId="12" fillId="0" borderId="26" xfId="3" applyFont="1" applyFill="1" applyBorder="1"/>
    <xf numFmtId="3" fontId="12" fillId="0" borderId="27" xfId="4" applyNumberFormat="1" applyFont="1" applyFill="1" applyBorder="1"/>
    <xf numFmtId="9" fontId="12" fillId="0" borderId="27" xfId="4" applyFont="1" applyFill="1" applyBorder="1"/>
    <xf numFmtId="3" fontId="12" fillId="0" borderId="28" xfId="4" applyNumberFormat="1" applyFont="1" applyFill="1" applyBorder="1"/>
    <xf numFmtId="0" fontId="6" fillId="0" borderId="16" xfId="0" applyFont="1" applyBorder="1"/>
    <xf numFmtId="9" fontId="7" fillId="0" borderId="29" xfId="2" applyFont="1" applyBorder="1"/>
    <xf numFmtId="0" fontId="11" fillId="0" borderId="30" xfId="3" applyFont="1" applyBorder="1"/>
    <xf numFmtId="3" fontId="11" fillId="0" borderId="31" xfId="3" applyNumberFormat="1" applyFont="1" applyBorder="1"/>
    <xf numFmtId="0" fontId="11" fillId="0" borderId="32" xfId="3" applyFont="1" applyBorder="1"/>
    <xf numFmtId="0" fontId="11" fillId="0" borderId="33" xfId="3" applyFont="1" applyBorder="1"/>
    <xf numFmtId="0" fontId="12" fillId="0" borderId="15" xfId="3" applyFont="1" applyBorder="1"/>
    <xf numFmtId="9" fontId="12" fillId="0" borderId="14" xfId="4" applyFont="1" applyFill="1" applyBorder="1"/>
    <xf numFmtId="9" fontId="12" fillId="0" borderId="25" xfId="4" applyFont="1" applyBorder="1" applyAlignment="1">
      <alignment horizontal="right"/>
    </xf>
    <xf numFmtId="0" fontId="11" fillId="0" borderId="16" xfId="3" applyFont="1" applyBorder="1"/>
    <xf numFmtId="9" fontId="11" fillId="0" borderId="34" xfId="4" applyFont="1" applyFill="1" applyBorder="1"/>
    <xf numFmtId="0" fontId="11" fillId="0" borderId="17" xfId="3" applyFont="1" applyBorder="1"/>
    <xf numFmtId="9" fontId="11" fillId="0" borderId="35" xfId="4" applyFont="1" applyBorder="1"/>
    <xf numFmtId="9" fontId="12" fillId="0" borderId="20" xfId="4" applyFont="1" applyBorder="1"/>
    <xf numFmtId="0" fontId="7" fillId="0" borderId="0" xfId="0" applyFont="1"/>
    <xf numFmtId="0" fontId="7" fillId="0" borderId="36" xfId="0" applyFont="1" applyBorder="1" applyAlignment="1">
      <alignment horizontal="center"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6" fillId="0" borderId="24" xfId="0" applyFont="1" applyBorder="1"/>
    <xf numFmtId="3" fontId="6" fillId="0" borderId="0" xfId="0" applyNumberFormat="1" applyFont="1" applyBorder="1" applyAlignment="1">
      <alignment horizontal="center"/>
    </xf>
    <xf numFmtId="3" fontId="6" fillId="0" borderId="25" xfId="0" applyNumberFormat="1" applyFont="1" applyBorder="1" applyAlignment="1">
      <alignment horizontal="center"/>
    </xf>
    <xf numFmtId="0" fontId="18" fillId="0" borderId="26" xfId="0" applyFont="1" applyBorder="1"/>
    <xf numFmtId="3" fontId="18" fillId="0" borderId="39" xfId="0" applyNumberFormat="1" applyFont="1" applyBorder="1"/>
    <xf numFmtId="3" fontId="19" fillId="0" borderId="39" xfId="0" quotePrefix="1" applyNumberFormat="1" applyFont="1" applyBorder="1" applyAlignment="1">
      <alignment horizontal="center"/>
    </xf>
    <xf numFmtId="3" fontId="19" fillId="0" borderId="28" xfId="0" applyNumberFormat="1"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3" fontId="6" fillId="0" borderId="25" xfId="0" applyNumberFormat="1" applyFont="1" applyBorder="1"/>
    <xf numFmtId="1" fontId="6" fillId="0" borderId="0" xfId="0" applyNumberFormat="1" applyFont="1" applyBorder="1"/>
    <xf numFmtId="1" fontId="6" fillId="0" borderId="25" xfId="0" applyNumberFormat="1" applyFont="1" applyBorder="1"/>
    <xf numFmtId="0" fontId="6" fillId="0" borderId="26" xfId="0" applyFont="1" applyBorder="1"/>
    <xf numFmtId="1" fontId="6" fillId="0" borderId="39" xfId="0" applyNumberFormat="1" applyFont="1" applyBorder="1"/>
    <xf numFmtId="1" fontId="6" fillId="0" borderId="28" xfId="0" applyNumberFormat="1" applyFont="1" applyBorder="1"/>
    <xf numFmtId="0" fontId="6" fillId="0" borderId="21" xfId="0" applyFont="1" applyBorder="1"/>
    <xf numFmtId="165" fontId="6" fillId="0" borderId="40" xfId="0" applyNumberFormat="1" applyFont="1" applyBorder="1" applyAlignment="1">
      <alignment wrapText="1"/>
    </xf>
    <xf numFmtId="165" fontId="6" fillId="0" borderId="23" xfId="0" applyNumberFormat="1" applyFont="1" applyBorder="1" applyAlignment="1">
      <alignment wrapText="1"/>
    </xf>
    <xf numFmtId="0" fontId="6" fillId="0" borderId="0" xfId="0" applyFont="1" applyAlignment="1">
      <alignment wrapText="1"/>
    </xf>
    <xf numFmtId="0" fontId="6" fillId="0" borderId="24" xfId="0" applyFont="1" applyBorder="1" applyAlignment="1">
      <alignment wrapText="1"/>
    </xf>
    <xf numFmtId="0" fontId="6" fillId="0" borderId="26" xfId="0" applyFont="1" applyBorder="1" applyAlignment="1">
      <alignment wrapText="1"/>
    </xf>
    <xf numFmtId="3" fontId="6" fillId="0" borderId="39" xfId="0" applyNumberFormat="1" applyFont="1" applyBorder="1"/>
    <xf numFmtId="3" fontId="6" fillId="0" borderId="28" xfId="0" applyNumberFormat="1" applyFont="1" applyBorder="1"/>
    <xf numFmtId="0" fontId="6" fillId="0" borderId="40" xfId="0" applyFont="1" applyBorder="1"/>
    <xf numFmtId="0" fontId="6" fillId="0" borderId="23" xfId="0" applyFont="1" applyBorder="1"/>
    <xf numFmtId="0" fontId="7" fillId="0" borderId="24" xfId="0" applyFont="1" applyBorder="1" applyAlignment="1">
      <alignment wrapText="1"/>
    </xf>
    <xf numFmtId="3" fontId="7" fillId="0" borderId="0" xfId="0" applyNumberFormat="1" applyFont="1" applyBorder="1"/>
    <xf numFmtId="3" fontId="7" fillId="0" borderId="25" xfId="0" applyNumberFormat="1" applyFont="1" applyBorder="1"/>
    <xf numFmtId="0" fontId="20" fillId="0" borderId="0" xfId="0" applyFont="1"/>
    <xf numFmtId="0" fontId="7" fillId="0" borderId="21" xfId="0" applyFont="1" applyBorder="1" applyAlignment="1">
      <alignment horizontal="center"/>
    </xf>
    <xf numFmtId="0" fontId="7" fillId="0" borderId="40" xfId="0" applyFont="1" applyBorder="1" applyAlignment="1">
      <alignment horizontal="center"/>
    </xf>
    <xf numFmtId="0" fontId="7" fillId="0" borderId="40" xfId="0" applyFont="1" applyBorder="1" applyAlignment="1">
      <alignment horizontal="center" wrapText="1"/>
    </xf>
    <xf numFmtId="0" fontId="7" fillId="0" borderId="23" xfId="0" applyFont="1" applyBorder="1" applyAlignment="1">
      <alignment horizontal="center" wrapText="1"/>
    </xf>
    <xf numFmtId="0" fontId="18" fillId="0" borderId="24" xfId="0" applyFont="1" applyBorder="1"/>
    <xf numFmtId="0" fontId="18" fillId="0" borderId="0" xfId="0" applyFont="1" applyBorder="1" applyAlignment="1">
      <alignment horizontal="left"/>
    </xf>
    <xf numFmtId="0" fontId="18" fillId="0" borderId="0" xfId="0" applyFont="1" applyBorder="1"/>
    <xf numFmtId="0" fontId="18" fillId="0" borderId="0" xfId="0" applyFont="1" applyBorder="1" applyAlignment="1">
      <alignment horizontal="right"/>
    </xf>
    <xf numFmtId="0" fontId="18" fillId="0" borderId="25" xfId="0" applyFont="1" applyBorder="1"/>
    <xf numFmtId="0" fontId="6" fillId="0" borderId="0" xfId="0" applyFont="1" applyBorder="1" applyAlignment="1">
      <alignment horizontal="right"/>
    </xf>
    <xf numFmtId="0" fontId="6" fillId="0" borderId="0" xfId="0" applyFont="1" applyBorder="1"/>
    <xf numFmtId="0" fontId="6" fillId="0" borderId="25" xfId="0" applyFont="1" applyBorder="1"/>
    <xf numFmtId="0" fontId="6" fillId="0" borderId="0" xfId="0" applyFont="1" applyBorder="1" applyAlignment="1">
      <alignment horizontal="left"/>
    </xf>
    <xf numFmtId="0" fontId="6" fillId="0" borderId="39" xfId="0" applyFont="1" applyBorder="1" applyAlignment="1">
      <alignment horizontal="left"/>
    </xf>
    <xf numFmtId="0" fontId="6" fillId="0" borderId="39" xfId="0" applyFont="1" applyBorder="1"/>
    <xf numFmtId="0" fontId="6" fillId="0" borderId="39" xfId="0" applyFont="1" applyBorder="1" applyAlignment="1">
      <alignment horizontal="right"/>
    </xf>
    <xf numFmtId="0" fontId="6" fillId="0" borderId="28" xfId="0" applyFont="1" applyBorder="1"/>
    <xf numFmtId="0" fontId="6" fillId="0" borderId="0" xfId="0" applyFont="1" applyAlignment="1"/>
    <xf numFmtId="0" fontId="4" fillId="0" borderId="0" xfId="0" applyFont="1" applyAlignment="1"/>
    <xf numFmtId="0" fontId="23" fillId="0" borderId="0" xfId="0" applyFont="1"/>
    <xf numFmtId="0" fontId="18" fillId="0" borderId="0" xfId="0" applyFont="1"/>
    <xf numFmtId="9" fontId="18" fillId="0" borderId="0" xfId="0" applyNumberFormat="1" applyFont="1"/>
    <xf numFmtId="3" fontId="18" fillId="0" borderId="0" xfId="0" applyNumberFormat="1" applyFont="1"/>
    <xf numFmtId="0" fontId="19" fillId="0" borderId="0" xfId="0" applyFont="1"/>
    <xf numFmtId="0" fontId="19" fillId="0" borderId="0" xfId="0" applyFont="1" applyAlignment="1">
      <alignment horizontal="right"/>
    </xf>
    <xf numFmtId="0" fontId="24" fillId="2" borderId="0" xfId="13" applyFont="1" applyFill="1" applyBorder="1" applyAlignment="1">
      <alignment horizontal="left"/>
    </xf>
    <xf numFmtId="0" fontId="19" fillId="0" borderId="0" xfId="13" applyFont="1" applyBorder="1" applyAlignment="1">
      <alignment horizontal="right" vertical="center" wrapText="1"/>
    </xf>
    <xf numFmtId="9" fontId="19" fillId="0" borderId="0" xfId="0" applyNumberFormat="1" applyFont="1" applyAlignment="1">
      <alignment vertical="center"/>
    </xf>
    <xf numFmtId="9" fontId="19" fillId="0" borderId="0" xfId="12" applyFont="1" applyAlignment="1">
      <alignment vertical="center"/>
    </xf>
    <xf numFmtId="0" fontId="19" fillId="0" borderId="0" xfId="13" applyFont="1" applyBorder="1" applyAlignment="1">
      <alignment horizontal="left"/>
    </xf>
    <xf numFmtId="3" fontId="19" fillId="0" borderId="0" xfId="0" applyNumberFormat="1" applyFont="1"/>
    <xf numFmtId="0" fontId="24" fillId="2" borderId="0" xfId="13" applyFont="1" applyFill="1" applyBorder="1"/>
    <xf numFmtId="165" fontId="19" fillId="0" borderId="0" xfId="0" applyNumberFormat="1" applyFont="1"/>
    <xf numFmtId="165" fontId="18" fillId="0" borderId="0" xfId="0" applyNumberFormat="1" applyFont="1"/>
    <xf numFmtId="166" fontId="19" fillId="0" borderId="0" xfId="0" applyNumberFormat="1" applyFont="1"/>
    <xf numFmtId="0" fontId="19" fillId="0" borderId="0" xfId="13" applyFont="1" applyBorder="1" applyAlignment="1">
      <alignment horizontal="center" vertical="center" wrapText="1"/>
    </xf>
    <xf numFmtId="0" fontId="18" fillId="0" borderId="0" xfId="13" applyFont="1" applyBorder="1" applyAlignment="1">
      <alignment horizontal="center" vertical="center" wrapText="1"/>
    </xf>
    <xf numFmtId="0" fontId="18" fillId="0" borderId="0" xfId="13" applyFont="1" applyBorder="1" applyAlignment="1">
      <alignment horizontal="center" vertical="center"/>
    </xf>
    <xf numFmtId="0" fontId="19" fillId="2" borderId="0" xfId="13" applyFont="1" applyFill="1" applyBorder="1"/>
    <xf numFmtId="0" fontId="18" fillId="0" borderId="0" xfId="13" applyFont="1" applyBorder="1"/>
    <xf numFmtId="3" fontId="18" fillId="3" borderId="0" xfId="0" applyNumberFormat="1" applyFont="1" applyFill="1"/>
    <xf numFmtId="0" fontId="18" fillId="3" borderId="0" xfId="0" applyFont="1" applyFill="1"/>
    <xf numFmtId="166" fontId="18" fillId="0" borderId="0" xfId="0" applyNumberFormat="1" applyFont="1"/>
    <xf numFmtId="3" fontId="18" fillId="3" borderId="0" xfId="0" applyNumberFormat="1" applyFont="1" applyFill="1" applyBorder="1"/>
    <xf numFmtId="0" fontId="18" fillId="3" borderId="0" xfId="0" applyFont="1" applyFill="1" applyBorder="1"/>
    <xf numFmtId="164" fontId="18" fillId="0" borderId="0" xfId="13" applyNumberFormat="1" applyFont="1" applyFill="1"/>
    <xf numFmtId="164" fontId="19" fillId="0" borderId="0" xfId="13" applyNumberFormat="1" applyFont="1" applyFill="1"/>
    <xf numFmtId="164" fontId="18" fillId="0" borderId="0" xfId="12" applyNumberFormat="1" applyFont="1"/>
    <xf numFmtId="167" fontId="18" fillId="0" borderId="0" xfId="11" applyNumberFormat="1" applyFont="1"/>
    <xf numFmtId="0" fontId="24" fillId="0" borderId="41" xfId="0" applyFont="1" applyBorder="1" applyAlignment="1">
      <alignment horizontal="center" vertical="center"/>
    </xf>
    <xf numFmtId="0" fontId="19" fillId="0" borderId="42" xfId="0" applyFont="1" applyBorder="1" applyAlignment="1">
      <alignment horizontal="center" vertical="center" wrapText="1"/>
    </xf>
    <xf numFmtId="0" fontId="24" fillId="0" borderId="43" xfId="0" applyFont="1" applyBorder="1" applyAlignment="1">
      <alignment horizontal="center" vertical="center"/>
    </xf>
    <xf numFmtId="3" fontId="19" fillId="0" borderId="44" xfId="0" applyNumberFormat="1" applyFont="1" applyBorder="1"/>
    <xf numFmtId="3" fontId="19" fillId="0" borderId="44" xfId="0" applyNumberFormat="1" applyFont="1" applyBorder="1" applyAlignment="1">
      <alignment vertical="center"/>
    </xf>
    <xf numFmtId="3" fontId="23" fillId="0" borderId="47" xfId="0" applyNumberFormat="1" applyFont="1" applyBorder="1"/>
    <xf numFmtId="3" fontId="23" fillId="0" borderId="49" xfId="0" applyNumberFormat="1" applyFont="1" applyBorder="1"/>
    <xf numFmtId="0" fontId="24" fillId="0" borderId="50" xfId="0" applyFont="1" applyFill="1" applyBorder="1"/>
    <xf numFmtId="165" fontId="19" fillId="0" borderId="49" xfId="0" applyNumberFormat="1" applyFont="1" applyFill="1" applyBorder="1"/>
    <xf numFmtId="0" fontId="24" fillId="0" borderId="0" xfId="0" applyFont="1" applyFill="1" applyAlignment="1">
      <alignment wrapText="1"/>
    </xf>
    <xf numFmtId="0" fontId="18" fillId="0" borderId="0" xfId="3" applyFont="1" applyBorder="1" applyAlignment="1">
      <alignment vertical="center" wrapText="1"/>
    </xf>
    <xf numFmtId="0" fontId="18" fillId="0" borderId="41" xfId="0" applyFont="1" applyBorder="1"/>
    <xf numFmtId="3" fontId="18" fillId="0" borderId="44" xfId="0" applyNumberFormat="1" applyFont="1" applyBorder="1"/>
    <xf numFmtId="9" fontId="19" fillId="0" borderId="44" xfId="0" applyNumberFormat="1" applyFont="1" applyBorder="1"/>
    <xf numFmtId="0" fontId="18" fillId="0" borderId="45" xfId="0" applyFont="1" applyBorder="1" applyAlignment="1">
      <alignment vertical="center" wrapText="1"/>
    </xf>
    <xf numFmtId="3" fontId="18" fillId="0" borderId="44" xfId="0" applyNumberFormat="1" applyFont="1" applyBorder="1" applyAlignment="1">
      <alignment vertical="center"/>
    </xf>
    <xf numFmtId="0" fontId="18" fillId="0" borderId="45" xfId="0" applyFont="1" applyBorder="1"/>
    <xf numFmtId="0" fontId="24" fillId="0" borderId="46" xfId="0" applyFont="1" applyBorder="1"/>
    <xf numFmtId="3" fontId="24" fillId="0" borderId="47" xfId="0" applyNumberFormat="1" applyFont="1" applyBorder="1"/>
    <xf numFmtId="9" fontId="23" fillId="0" borderId="47" xfId="0" applyNumberFormat="1" applyFont="1" applyBorder="1"/>
    <xf numFmtId="0" fontId="24" fillId="0" borderId="48" xfId="0" applyFont="1" applyBorder="1"/>
    <xf numFmtId="3" fontId="24" fillId="0" borderId="49" xfId="0" applyNumberFormat="1" applyFont="1" applyBorder="1"/>
    <xf numFmtId="3" fontId="24" fillId="0" borderId="50" xfId="0" applyNumberFormat="1" applyFont="1" applyBorder="1"/>
    <xf numFmtId="9" fontId="23" fillId="0" borderId="0" xfId="0" applyNumberFormat="1" applyFont="1" applyBorder="1"/>
    <xf numFmtId="165" fontId="18" fillId="0" borderId="49" xfId="0" applyNumberFormat="1" applyFont="1" applyFill="1" applyBorder="1"/>
    <xf numFmtId="165" fontId="18" fillId="0" borderId="50" xfId="0" applyNumberFormat="1" applyFont="1" applyFill="1" applyBorder="1"/>
    <xf numFmtId="165" fontId="19" fillId="0" borderId="0" xfId="0" applyNumberFormat="1" applyFont="1" applyFill="1" applyBorder="1"/>
    <xf numFmtId="166" fontId="19" fillId="0" borderId="43" xfId="0" applyNumberFormat="1" applyFont="1" applyFill="1" applyBorder="1" applyAlignment="1">
      <alignment vertical="center"/>
    </xf>
    <xf numFmtId="166" fontId="19" fillId="0" borderId="41" xfId="0" applyNumberFormat="1"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xf numFmtId="0" fontId="18" fillId="0" borderId="0" xfId="0" applyFont="1" applyFill="1"/>
    <xf numFmtId="0" fontId="24" fillId="0" borderId="0" xfId="0" applyFont="1" applyAlignment="1">
      <alignment horizontal="center" vertical="center"/>
    </xf>
    <xf numFmtId="3" fontId="24" fillId="0" borderId="0" xfId="0" applyNumberFormat="1" applyFont="1"/>
    <xf numFmtId="0" fontId="24" fillId="0" borderId="0" xfId="0" applyFont="1" applyAlignment="1">
      <alignment horizontal="right"/>
    </xf>
    <xf numFmtId="167" fontId="6" fillId="0" borderId="0" xfId="11" applyNumberFormat="1" applyFont="1"/>
    <xf numFmtId="167" fontId="6" fillId="0" borderId="0" xfId="11" applyNumberFormat="1" applyFont="1" applyAlignment="1">
      <alignment horizontal="right"/>
    </xf>
    <xf numFmtId="0" fontId="18" fillId="0" borderId="0" xfId="0" applyFont="1" applyAlignment="1">
      <alignment horizontal="center" vertical="center"/>
    </xf>
    <xf numFmtId="0" fontId="28" fillId="4" borderId="0" xfId="0" applyFont="1" applyFill="1" applyAlignment="1">
      <alignment horizontal="center" vertical="center"/>
    </xf>
    <xf numFmtId="0" fontId="6" fillId="4" borderId="0" xfId="0" applyFont="1" applyFill="1" applyAlignment="1">
      <alignment horizontal="center" vertical="center" wrapText="1"/>
    </xf>
    <xf numFmtId="0" fontId="28" fillId="4" borderId="0" xfId="0" applyFont="1" applyFill="1" applyAlignment="1">
      <alignment horizontal="left" vertical="center"/>
    </xf>
    <xf numFmtId="0" fontId="6" fillId="4" borderId="0" xfId="0" applyFont="1" applyFill="1"/>
    <xf numFmtId="0" fontId="24" fillId="4" borderId="0" xfId="0" applyFont="1" applyFill="1" applyAlignment="1">
      <alignment horizontal="center"/>
    </xf>
    <xf numFmtId="0" fontId="18" fillId="0" borderId="0" xfId="0" applyFont="1" applyAlignment="1">
      <alignment vertical="top"/>
    </xf>
    <xf numFmtId="3" fontId="6" fillId="4" borderId="0" xfId="0" applyNumberFormat="1" applyFont="1" applyFill="1"/>
    <xf numFmtId="3" fontId="6" fillId="0" borderId="0" xfId="0" applyNumberFormat="1" applyFont="1"/>
    <xf numFmtId="3" fontId="6" fillId="4" borderId="0" xfId="0" applyNumberFormat="1" applyFont="1" applyFill="1" applyAlignment="1">
      <alignment horizontal="right" indent="3"/>
    </xf>
    <xf numFmtId="0" fontId="6" fillId="4" borderId="0" xfId="0" applyFont="1" applyFill="1" applyAlignment="1">
      <alignment horizontal="right"/>
    </xf>
    <xf numFmtId="0" fontId="18" fillId="0" borderId="0" xfId="0" applyFont="1" applyAlignment="1">
      <alignment horizontal="right" indent="1"/>
    </xf>
    <xf numFmtId="0" fontId="6" fillId="4" borderId="0" xfId="0" applyFont="1" applyFill="1" applyAlignment="1">
      <alignment horizontal="right" indent="3"/>
    </xf>
    <xf numFmtId="0" fontId="18" fillId="0" borderId="0" xfId="0" applyFont="1" applyAlignment="1">
      <alignment horizontal="left" indent="2"/>
    </xf>
    <xf numFmtId="0" fontId="18" fillId="0" borderId="0" xfId="0" applyFont="1" applyAlignment="1">
      <alignment horizontal="left"/>
    </xf>
    <xf numFmtId="1" fontId="6" fillId="4" borderId="0" xfId="0" applyNumberFormat="1" applyFont="1" applyFill="1" applyAlignment="1">
      <alignment horizontal="right"/>
    </xf>
    <xf numFmtId="167" fontId="18" fillId="0" borderId="0" xfId="11" applyNumberFormat="1" applyFont="1" applyAlignment="1">
      <alignment horizontal="right"/>
    </xf>
    <xf numFmtId="0" fontId="24" fillId="0" borderId="0" xfId="0" applyFont="1" applyAlignment="1">
      <alignment horizontal="left"/>
    </xf>
    <xf numFmtId="3" fontId="6" fillId="4" borderId="0" xfId="0" applyNumberFormat="1" applyFont="1" applyFill="1" applyAlignment="1">
      <alignment horizontal="right"/>
    </xf>
    <xf numFmtId="3" fontId="6" fillId="4" borderId="0" xfId="0" applyNumberFormat="1" applyFont="1" applyFill="1" applyAlignment="1">
      <alignment horizontal="right" vertical="top"/>
    </xf>
    <xf numFmtId="167" fontId="18" fillId="0" borderId="0" xfId="11" applyNumberFormat="1" applyFont="1" applyAlignment="1">
      <alignment horizontal="right" vertical="top"/>
    </xf>
    <xf numFmtId="3" fontId="6" fillId="4" borderId="0" xfId="0" applyNumberFormat="1" applyFont="1" applyFill="1" applyAlignment="1">
      <alignment horizontal="right" vertical="top" indent="3"/>
    </xf>
    <xf numFmtId="0" fontId="6" fillId="4" borderId="0" xfId="0" applyFont="1" applyFill="1" applyAlignment="1">
      <alignment horizontal="right" vertical="center"/>
    </xf>
    <xf numFmtId="167" fontId="18" fillId="4" borderId="0" xfId="11" applyNumberFormat="1" applyFont="1" applyFill="1" applyAlignment="1">
      <alignment horizontal="right" vertical="center"/>
    </xf>
    <xf numFmtId="0" fontId="6" fillId="4" borderId="0" xfId="0" applyFont="1" applyFill="1" applyAlignment="1">
      <alignment horizontal="right" vertical="center" indent="3"/>
    </xf>
    <xf numFmtId="0" fontId="6" fillId="4" borderId="0" xfId="0" applyFont="1" applyFill="1" applyAlignment="1">
      <alignment horizontal="right" vertical="top"/>
    </xf>
    <xf numFmtId="0" fontId="28" fillId="4" borderId="0" xfId="0" applyFont="1" applyFill="1" applyAlignment="1">
      <alignment vertical="center"/>
    </xf>
    <xf numFmtId="167" fontId="18" fillId="4" borderId="0" xfId="11" applyNumberFormat="1" applyFont="1" applyFill="1" applyAlignment="1">
      <alignment horizontal="right"/>
    </xf>
    <xf numFmtId="0" fontId="18" fillId="0" borderId="0" xfId="0" applyFont="1" applyAlignment="1">
      <alignment wrapText="1"/>
    </xf>
    <xf numFmtId="1" fontId="18" fillId="0" borderId="0" xfId="0" applyNumberFormat="1" applyFont="1" applyAlignment="1">
      <alignment horizontal="right" indent="2"/>
    </xf>
    <xf numFmtId="0" fontId="29" fillId="4" borderId="0" xfId="0" applyFont="1" applyFill="1" applyAlignment="1">
      <alignment horizontal="right" indent="3"/>
    </xf>
    <xf numFmtId="0" fontId="24" fillId="0" borderId="0" xfId="0" applyFont="1" applyAlignment="1">
      <alignment vertical="center"/>
    </xf>
    <xf numFmtId="1" fontId="6" fillId="4" borderId="0" xfId="12" applyNumberFormat="1" applyFont="1" applyFill="1" applyAlignment="1">
      <alignment horizontal="right" vertical="center"/>
    </xf>
    <xf numFmtId="1" fontId="18" fillId="0" borderId="0" xfId="12" applyNumberFormat="1" applyFont="1" applyAlignment="1">
      <alignment horizontal="right" vertical="center"/>
    </xf>
    <xf numFmtId="3" fontId="18" fillId="0" borderId="0" xfId="11" applyNumberFormat="1" applyFont="1" applyAlignment="1">
      <alignment horizontal="right" indent="2"/>
    </xf>
    <xf numFmtId="167" fontId="18" fillId="0" borderId="0" xfId="11" applyNumberFormat="1" applyFont="1" applyAlignment="1">
      <alignment horizontal="right" indent="1"/>
    </xf>
    <xf numFmtId="166" fontId="18" fillId="0" borderId="0" xfId="14" applyNumberFormat="1" applyFont="1" applyAlignment="1">
      <alignment horizontal="right" indent="1"/>
    </xf>
    <xf numFmtId="1" fontId="18" fillId="0" borderId="0" xfId="0" applyNumberFormat="1" applyFont="1" applyAlignment="1">
      <alignment horizontal="right" indent="1"/>
    </xf>
    <xf numFmtId="166" fontId="6" fillId="4" borderId="0" xfId="0" applyNumberFormat="1" applyFont="1" applyFill="1" applyAlignment="1">
      <alignment horizontal="right"/>
    </xf>
    <xf numFmtId="166" fontId="18" fillId="0" borderId="0" xfId="11" applyNumberFormat="1" applyFont="1" applyAlignment="1">
      <alignment horizontal="right" indent="1"/>
    </xf>
    <xf numFmtId="0" fontId="24" fillId="0" borderId="0" xfId="0" applyFont="1" applyAlignment="1"/>
    <xf numFmtId="0" fontId="24" fillId="0" borderId="0" xfId="0" applyFont="1" applyAlignment="1">
      <alignment vertical="top"/>
    </xf>
    <xf numFmtId="0" fontId="30" fillId="0" borderId="0" xfId="0" applyFont="1" applyAlignment="1">
      <alignment vertical="center"/>
    </xf>
    <xf numFmtId="168" fontId="18" fillId="0" borderId="0" xfId="11" applyNumberFormat="1" applyFont="1" applyAlignment="1">
      <alignment horizontal="right"/>
    </xf>
    <xf numFmtId="1" fontId="18" fillId="0" borderId="0" xfId="0" applyNumberFormat="1" applyFont="1" applyAlignment="1">
      <alignment horizontal="right"/>
    </xf>
    <xf numFmtId="3" fontId="18" fillId="0" borderId="0" xfId="0" applyNumberFormat="1" applyFont="1" applyBorder="1" applyAlignment="1">
      <alignment horizontal="right" indent="1"/>
    </xf>
    <xf numFmtId="0" fontId="18" fillId="0" borderId="0" xfId="0" applyFont="1" applyBorder="1" applyAlignment="1">
      <alignment horizontal="left" indent="2"/>
    </xf>
    <xf numFmtId="3" fontId="6" fillId="4" borderId="0" xfId="12" applyNumberFormat="1" applyFont="1" applyFill="1" applyAlignment="1">
      <alignment horizontal="right"/>
    </xf>
    <xf numFmtId="3" fontId="6" fillId="0" borderId="0" xfId="12" applyNumberFormat="1" applyFont="1" applyAlignment="1">
      <alignment horizontal="right" indent="1"/>
    </xf>
    <xf numFmtId="1" fontId="6" fillId="4" borderId="0" xfId="12" applyNumberFormat="1" applyFont="1" applyFill="1" applyAlignment="1">
      <alignment horizontal="right"/>
    </xf>
    <xf numFmtId="1" fontId="18" fillId="0" borderId="0" xfId="12" applyNumberFormat="1" applyFont="1" applyBorder="1" applyAlignment="1">
      <alignment horizontal="right" indent="1"/>
    </xf>
    <xf numFmtId="167" fontId="24" fillId="0" borderId="0" xfId="0" applyNumberFormat="1" applyFont="1"/>
    <xf numFmtId="0" fontId="31" fillId="0" borderId="5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52" xfId="0" applyFont="1" applyBorder="1" applyAlignment="1">
      <alignment horizontal="center" vertical="center" wrapText="1"/>
    </xf>
    <xf numFmtId="0" fontId="19" fillId="0" borderId="0" xfId="0" quotePrefix="1" applyFont="1"/>
    <xf numFmtId="0" fontId="19" fillId="0" borderId="0" xfId="0" quotePrefix="1" applyFont="1" applyFill="1" applyBorder="1"/>
    <xf numFmtId="0" fontId="19" fillId="0" borderId="0" xfId="0" quotePrefix="1" applyFont="1" applyFill="1" applyBorder="1" applyAlignment="1">
      <alignment wrapText="1"/>
    </xf>
    <xf numFmtId="0" fontId="19" fillId="0" borderId="0" xfId="0" applyFont="1" applyFill="1" applyBorder="1" applyAlignment="1">
      <alignment wrapText="1"/>
    </xf>
    <xf numFmtId="0" fontId="6" fillId="0" borderId="53" xfId="0" applyFont="1" applyBorder="1"/>
    <xf numFmtId="167" fontId="6" fillId="0" borderId="54" xfId="11" applyNumberFormat="1" applyFont="1" applyBorder="1"/>
    <xf numFmtId="9" fontId="6" fillId="0" borderId="0" xfId="12" applyFont="1"/>
    <xf numFmtId="0" fontId="6" fillId="0" borderId="55" xfId="0" applyFont="1" applyBorder="1"/>
    <xf numFmtId="167" fontId="6" fillId="0" borderId="7" xfId="11" applyNumberFormat="1" applyFont="1" applyBorder="1"/>
    <xf numFmtId="0" fontId="6" fillId="0" borderId="51" xfId="0" applyFont="1" applyBorder="1"/>
    <xf numFmtId="9" fontId="6" fillId="0" borderId="56" xfId="12" applyFont="1" applyBorder="1"/>
    <xf numFmtId="167" fontId="7" fillId="0" borderId="54" xfId="11" applyNumberFormat="1" applyFont="1" applyBorder="1"/>
    <xf numFmtId="0" fontId="19" fillId="0" borderId="0" xfId="0" applyFont="1" applyAlignment="1">
      <alignment horizontal="left"/>
    </xf>
    <xf numFmtId="0" fontId="4" fillId="0" borderId="0" xfId="0" applyFont="1" applyAlignment="1">
      <alignment wrapText="1"/>
    </xf>
    <xf numFmtId="0" fontId="7" fillId="0" borderId="55" xfId="0" applyFont="1" applyBorder="1" applyAlignment="1">
      <alignment vertical="top" wrapText="1"/>
    </xf>
    <xf numFmtId="0" fontId="7" fillId="0" borderId="52" xfId="0" applyFont="1" applyBorder="1" applyAlignment="1">
      <alignment vertical="top" wrapText="1"/>
    </xf>
    <xf numFmtId="0" fontId="11" fillId="0" borderId="0" xfId="15" applyFont="1"/>
    <xf numFmtId="1" fontId="11" fillId="0" borderId="0" xfId="15" applyNumberFormat="1" applyFont="1"/>
    <xf numFmtId="0" fontId="15" fillId="0" borderId="0" xfId="15" applyFont="1"/>
    <xf numFmtId="0" fontId="12" fillId="0" borderId="0" xfId="15" applyFont="1"/>
    <xf numFmtId="0" fontId="19" fillId="0" borderId="0" xfId="0" applyFont="1" applyAlignment="1">
      <alignment horizontal="left" wrapText="1"/>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7" fillId="0" borderId="9" xfId="0" applyFont="1" applyFill="1" applyBorder="1"/>
    <xf numFmtId="0" fontId="6" fillId="0" borderId="8" xfId="0" applyFont="1" applyBorder="1" applyAlignment="1">
      <alignment horizontal="center"/>
    </xf>
    <xf numFmtId="0" fontId="6" fillId="0" borderId="11" xfId="0" applyFont="1" applyBorder="1" applyAlignment="1">
      <alignment horizontal="center"/>
    </xf>
    <xf numFmtId="0" fontId="11" fillId="0" borderId="31" xfId="3" applyFont="1" applyBorder="1" applyAlignment="1">
      <alignment horizontal="center"/>
    </xf>
    <xf numFmtId="0" fontId="11" fillId="0" borderId="23" xfId="3" applyFont="1" applyBorder="1" applyAlignment="1">
      <alignment horizontal="center"/>
    </xf>
    <xf numFmtId="0" fontId="24" fillId="0" borderId="0" xfId="0" applyFont="1"/>
    <xf numFmtId="0" fontId="7" fillId="0" borderId="0" xfId="0" applyFont="1" applyAlignment="1">
      <alignment horizontal="right"/>
    </xf>
  </cellXfs>
  <cellStyles count="16">
    <cellStyle name="Lien hypertexte" xfId="1" builtinId="8"/>
    <cellStyle name="Milliers" xfId="11" builtinId="3"/>
    <cellStyle name="Motif" xfId="14"/>
    <cellStyle name="Normal" xfId="0" builtinId="0"/>
    <cellStyle name="Normal 2" xfId="3"/>
    <cellStyle name="Normal 3" xfId="15"/>
    <cellStyle name="Pourcentage" xfId="12" builtinId="5"/>
    <cellStyle name="Pourcentage 2" xfId="2"/>
    <cellStyle name="Pourcentage 3" xfId="4"/>
    <cellStyle name="Table du pilote - Catégorie" xfId="6"/>
    <cellStyle name="Table du pilote - Champ" xfId="8"/>
    <cellStyle name="Table du pilote - Coin" xfId="5"/>
    <cellStyle name="Table du pilote - Résultat" xfId="10"/>
    <cellStyle name="Table du pilote - Titre" xfId="7"/>
    <cellStyle name="Table du pilote - Valeur" xfId="9"/>
    <cellStyle name="Texte explicatif" xfId="13" builtinId="53"/>
  </cellStyles>
  <dxfs count="6">
    <dxf>
      <font>
        <strike val="0"/>
        <outline val="0"/>
        <shadow val="0"/>
        <u val="none"/>
        <vertAlign val="baseline"/>
        <sz val="8"/>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8"/>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rgb="FF000000"/>
        <name val="Arial"/>
        <scheme val="none"/>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font>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font>
    </dxf>
    <dxf>
      <font>
        <strike val="0"/>
        <outline val="0"/>
        <shadow val="0"/>
        <u val="none"/>
        <vertAlign val="baseline"/>
        <sz val="8"/>
      </font>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3008235" y="1298076"/>
    <xdr:ext cx="1977840" cy="1100160"/>
    <xdr:sp macro="" textlink="">
      <xdr:nvSpPr>
        <xdr:cNvPr id="26" name="Ellipse 1"/>
        <xdr:cNvSpPr/>
      </xdr:nvSpPr>
      <xdr:spPr>
        <a:xfrm>
          <a:off x="3008235" y="129807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770220" y="1260276"/>
    <xdr:ext cx="1777679" cy="1160280"/>
    <xdr:sp macro="" textlink="">
      <xdr:nvSpPr>
        <xdr:cNvPr id="27" name="Ellipse 9"/>
        <xdr:cNvSpPr/>
      </xdr:nvSpPr>
      <xdr:spPr>
        <a:xfrm>
          <a:off x="3770220" y="126027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287006" y="1143000"/>
    <xdr:ext cx="2033295" cy="440231"/>
    <xdr:sp macro="" textlink="">
      <xdr:nvSpPr>
        <xdr:cNvPr id="28" name="Forme libre 27"/>
        <xdr:cNvSpPr/>
      </xdr:nvSpPr>
      <xdr:spPr>
        <a:xfrm>
          <a:off x="6287006" y="1143000"/>
          <a:ext cx="2033295"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40 300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762000" y="1154511"/>
    <xdr:ext cx="1789200" cy="353880"/>
    <xdr:sp macro="" textlink="">
      <xdr:nvSpPr>
        <xdr:cNvPr id="29" name="Forme libre 28"/>
        <xdr:cNvSpPr/>
      </xdr:nvSpPr>
      <xdr:spPr>
        <a:xfrm>
          <a:off x="762000" y="115451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46 500 actifs</a:t>
          </a:r>
        </a:p>
      </xdr:txBody>
    </xdr:sp>
    <xdr:clientData/>
  </xdr:absoluteAnchor>
  <xdr:absoluteAnchor>
    <xdr:pos x="4999423" y="2856441"/>
    <xdr:ext cx="2316721" cy="452446"/>
    <xdr:sp macro="" textlink="">
      <xdr:nvSpPr>
        <xdr:cNvPr id="30" name="Forme libre 29"/>
        <xdr:cNvSpPr/>
      </xdr:nvSpPr>
      <xdr:spPr>
        <a:xfrm>
          <a:off x="4999423" y="285644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21 800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815865" y="1967735"/>
    <xdr:ext cx="2195730" cy="645825"/>
    <xdr:sp macro="" textlink="">
      <xdr:nvSpPr>
        <xdr:cNvPr id="31" name="Forme libre 30"/>
        <xdr:cNvSpPr/>
      </xdr:nvSpPr>
      <xdr:spPr>
        <a:xfrm>
          <a:off x="6815865" y="196773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18 500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309123" y="2251611"/>
    <xdr:ext cx="1796972" cy="781050"/>
    <xdr:sp macro="" textlink="">
      <xdr:nvSpPr>
        <xdr:cNvPr id="32" name="Rectangle 31"/>
        <xdr:cNvSpPr/>
      </xdr:nvSpPr>
      <xdr:spPr>
        <a:xfrm>
          <a:off x="1309123" y="2251611"/>
          <a:ext cx="1796972" cy="781050"/>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24 700 actifs</a:t>
          </a:r>
        </a:p>
      </xdr:txBody>
    </xdr:sp>
    <xdr:clientData/>
  </xdr:absoluteAnchor>
  <xdr:twoCellAnchor>
    <xdr:from>
      <xdr:col>4</xdr:col>
      <xdr:colOff>58095</xdr:colOff>
      <xdr:row>10</xdr:row>
      <xdr:rowOff>32286</xdr:rowOff>
    </xdr:from>
    <xdr:to>
      <xdr:col>4</xdr:col>
      <xdr:colOff>439095</xdr:colOff>
      <xdr:row>13</xdr:row>
      <xdr:rowOff>146586</xdr:rowOff>
    </xdr:to>
    <xdr:cxnSp macro="">
      <xdr:nvCxnSpPr>
        <xdr:cNvPr id="33" name="Connecteur droit 32"/>
        <xdr:cNvCxnSpPr>
          <a:stCxn id="32" idx="3"/>
        </xdr:cNvCxnSpPr>
      </xdr:nvCxnSpPr>
      <xdr:spPr>
        <a:xfrm flipV="1">
          <a:off x="3106095" y="1937286"/>
          <a:ext cx="381000" cy="685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topLeftCell="B1" workbookViewId="0">
      <selection activeCell="C22" sqref="C22"/>
    </sheetView>
  </sheetViews>
  <sheetFormatPr baseColWidth="10" defaultColWidth="9.140625" defaultRowHeight="15"/>
  <sheetData>
    <row r="1" spans="1:3">
      <c r="A1" s="1" t="s">
        <v>0</v>
      </c>
      <c r="B1" s="1" t="s">
        <v>7</v>
      </c>
    </row>
    <row r="6" spans="1:3">
      <c r="C6" s="1" t="s">
        <v>1</v>
      </c>
    </row>
    <row r="7" spans="1:3">
      <c r="C7" s="2" t="s">
        <v>8</v>
      </c>
    </row>
    <row r="8" spans="1:3">
      <c r="C8" s="2" t="s">
        <v>9</v>
      </c>
    </row>
    <row r="9" spans="1:3">
      <c r="C9" s="2" t="s">
        <v>10</v>
      </c>
    </row>
    <row r="10" spans="1:3">
      <c r="C10" s="2" t="s">
        <v>11</v>
      </c>
    </row>
    <row r="11" spans="1:3">
      <c r="C11" s="2" t="s">
        <v>12</v>
      </c>
    </row>
    <row r="12" spans="1:3">
      <c r="C12" s="2" t="s">
        <v>13</v>
      </c>
    </row>
    <row r="13" spans="1:3">
      <c r="C13" s="2" t="s">
        <v>14</v>
      </c>
    </row>
    <row r="14" spans="1:3">
      <c r="C14" s="2" t="s">
        <v>15</v>
      </c>
    </row>
    <row r="15" spans="1:3">
      <c r="C15" s="2" t="s">
        <v>16</v>
      </c>
    </row>
    <row r="16" spans="1:3">
      <c r="C16" s="2" t="s">
        <v>17</v>
      </c>
    </row>
    <row r="17" spans="3:3">
      <c r="C17" s="2" t="s">
        <v>18</v>
      </c>
    </row>
    <row r="18" spans="3:3">
      <c r="C18" s="2" t="s">
        <v>19</v>
      </c>
    </row>
    <row r="19" spans="3:3">
      <c r="C19" s="2" t="s">
        <v>20</v>
      </c>
    </row>
    <row r="20" spans="3:3">
      <c r="C20" s="2" t="s">
        <v>21</v>
      </c>
    </row>
    <row r="21" spans="3:3">
      <c r="C21" s="2" t="s">
        <v>22</v>
      </c>
    </row>
    <row r="22" spans="3:3">
      <c r="C22" s="2" t="s">
        <v>23</v>
      </c>
    </row>
  </sheetData>
  <hyperlinks>
    <hyperlink ref="C7" location="Cadrage!A1" display="Principaux repères de la région Nouvelle-Aquitaine"/>
    <hyperlink ref="C8" location="'Pop par territoire de vie'!A1" display="Part de la population par territoire de vie en Nouvelle-Aquitaine"/>
    <hyperlink ref="C9" location="'Dépense culturelle'!A1" display="Répartition de la dépense culturelle en Nouvelle-Aquitaine"/>
    <hyperlink ref="C10" location="'Dépenses cult coll territoriale'!A1" display="Dépenses des collectivités territoriales en Nouvelle-Aquitaine en 2016"/>
    <hyperlink ref="C11" location="'Dépenses cult du MC'!A1" display="Dépenses du ministère de la Culture et de ses opérateurs en Nouvelle-Aquitaine en 2016"/>
    <hyperlink ref="C12" location="'Dépenses communes et groupement'!A1" display="Dépenses culturelles des communes et de leurs groupements en Nouvelle-Aquitaine en 2016"/>
    <hyperlink ref="C13" location="'Répartition équipements'!A1" display="Répartition des principaux équipements culturels par type de territoire de vie en Nouvelle-Aquitaine en 2016"/>
    <hyperlink ref="C14" location="'Emploi culturel'!A1" display="Secteurs culturels et professions culturelles en Nouvelle-Aquitaine en 2014"/>
    <hyperlink ref="C15" location="'Répartition prof cult'!A1" display="Répartition des professions culturelles en Nouvelle-Aquitaine en 2014"/>
    <hyperlink ref="C16" location="'Diplômes revenus prof cult'!A1" display="Part des diplômés du supérieur et salaire médian annuel selon les professions culturelles en Nouvelle-Aquitaine en 2014"/>
    <hyperlink ref="C17" location="'Répart emploi par secteur'!A1" display="Répartition de l'emploi par secteur culturel en Nouvelle-Aquitaine en 2014"/>
    <hyperlink ref="C18" location="'Non salariés'!A1" display="Caractéristiques des non-salariés par secteur culturel en Nouvelle-Aquitaine en 2014"/>
    <hyperlink ref="C19" location="'Entreprises culturelles'!A1" display="Poids des entreprises dans les secteurs culturels marchands en Nouvelle-Aquitaine en 2015"/>
    <hyperlink ref="C20" location="'Entreprises CA et salairés'!A1" display="Répartition du nombre d'établissements, du chiffre d'affaires et des effectifs salariés par domaine culturel en Nouvelle-Aquitaine en 2015 "/>
    <hyperlink ref="C21" location="'Effectifs enteprises cult'!A1" display="Répartition des entreprises culturelles en Nouvelle-Aquitaine en 2015"/>
    <hyperlink ref="C22" location="'Principales entreprises cult'!A1" display="Principaux établissements culturels employeurs en Nouvelle-Aquitaine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heetViews>
  <sheetFormatPr baseColWidth="10" defaultRowHeight="15"/>
  <cols>
    <col min="1" max="1" width="67" customWidth="1"/>
    <col min="2" max="2" width="15.140625" customWidth="1"/>
    <col min="3" max="3" width="15.42578125" customWidth="1"/>
    <col min="4" max="4" width="16.28515625" customWidth="1"/>
  </cols>
  <sheetData>
    <row r="1" spans="1:6">
      <c r="A1" s="72" t="s">
        <v>2</v>
      </c>
    </row>
    <row r="2" spans="1:6" ht="15.75" thickBot="1"/>
    <row r="3" spans="1:6">
      <c r="A3" s="270"/>
      <c r="B3" s="269" t="s">
        <v>26</v>
      </c>
      <c r="C3" s="269"/>
      <c r="D3" s="30" t="s">
        <v>27</v>
      </c>
      <c r="E3" s="6"/>
      <c r="F3" s="6"/>
    </row>
    <row r="4" spans="1:6">
      <c r="A4" s="271"/>
      <c r="B4" s="7" t="s">
        <v>28</v>
      </c>
      <c r="C4" s="7" t="s">
        <v>29</v>
      </c>
      <c r="D4" s="31" t="s">
        <v>29</v>
      </c>
      <c r="E4" s="6"/>
      <c r="F4" s="6"/>
    </row>
    <row r="5" spans="1:6">
      <c r="A5" s="32" t="s">
        <v>30</v>
      </c>
      <c r="B5" s="33">
        <v>2689.53</v>
      </c>
      <c r="C5" s="34">
        <v>6.6752508682445019E-2</v>
      </c>
      <c r="D5" s="35">
        <v>5.9695999446711168E-2</v>
      </c>
      <c r="E5" s="6"/>
      <c r="F5" s="6"/>
    </row>
    <row r="6" spans="1:6">
      <c r="A6" s="36" t="s">
        <v>31</v>
      </c>
      <c r="B6" s="33">
        <v>6543.7</v>
      </c>
      <c r="C6" s="34">
        <v>0.1624106780981493</v>
      </c>
      <c r="D6" s="35">
        <v>0.16652224216969219</v>
      </c>
      <c r="E6" s="6"/>
      <c r="F6" s="6"/>
    </row>
    <row r="7" spans="1:6">
      <c r="A7" s="36" t="s">
        <v>32</v>
      </c>
      <c r="B7" s="33">
        <v>1626.29</v>
      </c>
      <c r="C7" s="34">
        <v>4.0363534649241133E-2</v>
      </c>
      <c r="D7" s="35">
        <v>3.4457912342882424E-2</v>
      </c>
      <c r="E7" s="6"/>
      <c r="F7" s="6"/>
    </row>
    <row r="8" spans="1:6">
      <c r="A8" s="36" t="s">
        <v>33</v>
      </c>
      <c r="B8" s="33">
        <v>2323.9699999999998</v>
      </c>
      <c r="C8" s="34">
        <v>5.7679530476604367E-2</v>
      </c>
      <c r="D8" s="35">
        <v>3.8737868163101881E-2</v>
      </c>
      <c r="E8" s="6"/>
      <c r="F8" s="6"/>
    </row>
    <row r="9" spans="1:6">
      <c r="A9" s="36" t="s">
        <v>34</v>
      </c>
      <c r="B9" s="33">
        <v>5007.59</v>
      </c>
      <c r="C9" s="34">
        <v>0.12428535653185682</v>
      </c>
      <c r="D9" s="35">
        <v>0.12494811875545007</v>
      </c>
      <c r="E9" s="6"/>
      <c r="F9" s="6"/>
    </row>
    <row r="10" spans="1:6">
      <c r="A10" s="36" t="s">
        <v>35</v>
      </c>
      <c r="B10" s="33">
        <v>3879.38</v>
      </c>
      <c r="C10" s="34">
        <v>9.6283866375353147E-2</v>
      </c>
      <c r="D10" s="35">
        <v>0.11310917080418117</v>
      </c>
      <c r="E10" s="6"/>
      <c r="F10" s="6"/>
    </row>
    <row r="11" spans="1:6">
      <c r="A11" s="36" t="s">
        <v>36</v>
      </c>
      <c r="B11" s="33">
        <v>3370.6</v>
      </c>
      <c r="C11" s="34">
        <v>8.3656254351150261E-2</v>
      </c>
      <c r="D11" s="35">
        <v>9.7872196110896079E-2</v>
      </c>
      <c r="E11" s="6"/>
      <c r="F11" s="6"/>
    </row>
    <row r="12" spans="1:6">
      <c r="A12" s="36" t="s">
        <v>37</v>
      </c>
      <c r="B12" s="33">
        <v>3029.27</v>
      </c>
      <c r="C12" s="34">
        <v>7.5184650097403716E-2</v>
      </c>
      <c r="D12" s="35">
        <v>9.5598695604895104E-2</v>
      </c>
      <c r="E12" s="6"/>
      <c r="F12" s="6"/>
    </row>
    <row r="13" spans="1:6">
      <c r="A13" s="36" t="s">
        <v>38</v>
      </c>
      <c r="B13" s="33">
        <v>636.61</v>
      </c>
      <c r="C13" s="34">
        <v>1.580027534637328E-2</v>
      </c>
      <c r="D13" s="35">
        <v>1.9245119038344E-2</v>
      </c>
      <c r="E13" s="6"/>
      <c r="F13" s="6"/>
    </row>
    <row r="14" spans="1:6">
      <c r="A14" s="36" t="s">
        <v>39</v>
      </c>
      <c r="B14" s="33">
        <v>1099.02</v>
      </c>
      <c r="C14" s="34">
        <v>2.727701200290784E-2</v>
      </c>
      <c r="D14" s="35">
        <v>2.8537571770270137E-2</v>
      </c>
      <c r="E14" s="6"/>
      <c r="F14" s="6"/>
    </row>
    <row r="15" spans="1:6">
      <c r="A15" s="36" t="s">
        <v>40</v>
      </c>
      <c r="B15" s="33">
        <v>1821.29</v>
      </c>
      <c r="C15" s="34">
        <v>4.5203316764732236E-2</v>
      </c>
      <c r="D15" s="35">
        <v>4.3171261644376097E-2</v>
      </c>
      <c r="E15" s="6"/>
      <c r="F15" s="6"/>
    </row>
    <row r="16" spans="1:6">
      <c r="A16" s="36" t="s">
        <v>41</v>
      </c>
      <c r="B16" s="33">
        <v>4296.05</v>
      </c>
      <c r="C16" s="34">
        <v>0.10662536388336176</v>
      </c>
      <c r="D16" s="35">
        <v>9.4039804299070953E-2</v>
      </c>
      <c r="E16" s="6"/>
      <c r="F16" s="6"/>
    </row>
    <row r="17" spans="1:6">
      <c r="A17" s="36" t="s">
        <v>42</v>
      </c>
      <c r="B17" s="33">
        <v>3967.77</v>
      </c>
      <c r="C17" s="34">
        <v>9.847765274042114E-2</v>
      </c>
      <c r="D17" s="35">
        <v>8.4064039850128724E-2</v>
      </c>
      <c r="E17" s="6"/>
      <c r="F17" s="6"/>
    </row>
    <row r="18" spans="1:6">
      <c r="A18" s="37" t="s">
        <v>43</v>
      </c>
      <c r="B18" s="8">
        <v>40291.07</v>
      </c>
      <c r="C18" s="9">
        <v>1</v>
      </c>
      <c r="D18" s="38">
        <v>1</v>
      </c>
      <c r="E18" s="6"/>
      <c r="F18" s="6"/>
    </row>
    <row r="19" spans="1:6" ht="15.75" thickBot="1">
      <c r="A19" s="39" t="s">
        <v>44</v>
      </c>
      <c r="B19" s="40" t="s">
        <v>45</v>
      </c>
      <c r="C19" s="41">
        <v>1.7268607300277232E-2</v>
      </c>
      <c r="D19" s="42">
        <v>2.2794628659025366E-2</v>
      </c>
      <c r="E19" s="6"/>
      <c r="F19" s="6"/>
    </row>
    <row r="20" spans="1:6">
      <c r="A20" s="6"/>
      <c r="B20" s="6"/>
      <c r="C20" s="6"/>
      <c r="D20" s="6"/>
      <c r="E20" s="6"/>
      <c r="F20" s="6"/>
    </row>
    <row r="21" spans="1:6">
      <c r="A21" s="4" t="s">
        <v>46</v>
      </c>
      <c r="B21" s="6"/>
      <c r="C21" s="6"/>
      <c r="D21" s="6"/>
      <c r="E21" s="6"/>
      <c r="F21" s="6"/>
    </row>
    <row r="22" spans="1:6">
      <c r="A22" s="4" t="s">
        <v>25</v>
      </c>
      <c r="B22" s="6"/>
      <c r="C22" s="6"/>
      <c r="D22" s="6"/>
      <c r="E22" s="6"/>
      <c r="F22" s="6"/>
    </row>
    <row r="23" spans="1:6">
      <c r="A23" s="4" t="s">
        <v>47</v>
      </c>
      <c r="B23" s="6"/>
      <c r="C23" s="6"/>
      <c r="D23" s="6"/>
      <c r="E23" s="6"/>
      <c r="F23" s="6"/>
    </row>
    <row r="24" spans="1:6">
      <c r="A24" s="6"/>
      <c r="B24" s="6"/>
      <c r="C24" s="6"/>
      <c r="D24" s="6"/>
      <c r="E24" s="6"/>
      <c r="F24" s="6"/>
    </row>
    <row r="25" spans="1:6">
      <c r="A25" s="3"/>
      <c r="B25" s="3"/>
      <c r="C25" s="3"/>
      <c r="D25" s="3"/>
      <c r="E25" s="3"/>
      <c r="F25" s="3"/>
    </row>
    <row r="26" spans="1:6">
      <c r="A26" s="3"/>
      <c r="B26" s="3"/>
      <c r="C26" s="3"/>
      <c r="D26" s="3"/>
      <c r="E26" s="3"/>
      <c r="F26" s="3"/>
    </row>
    <row r="27" spans="1:6">
      <c r="A27" s="3"/>
      <c r="B27" s="3"/>
      <c r="C27" s="3"/>
      <c r="D27" s="3"/>
      <c r="E27" s="3"/>
      <c r="F27" s="3"/>
    </row>
    <row r="28" spans="1:6">
      <c r="A28" s="3"/>
      <c r="B28" s="3"/>
      <c r="C28" s="5"/>
      <c r="D28" s="3"/>
      <c r="E28" s="3"/>
      <c r="F28" s="3"/>
    </row>
    <row r="29" spans="1:6">
      <c r="A29" s="3"/>
      <c r="B29" s="3"/>
      <c r="C29" s="3"/>
      <c r="D29" s="3"/>
      <c r="E29" s="3"/>
      <c r="F29" s="3"/>
    </row>
    <row r="30" spans="1:6">
      <c r="A30" s="3"/>
      <c r="B30" s="3"/>
      <c r="C30" s="3"/>
      <c r="D30" s="3"/>
      <c r="E30" s="3"/>
      <c r="F30" s="3"/>
    </row>
    <row r="31" spans="1:6">
      <c r="A31" s="3"/>
      <c r="B31" s="3"/>
      <c r="C31" s="3"/>
      <c r="D31" s="3"/>
      <c r="E31" s="3"/>
      <c r="F31" s="3"/>
    </row>
    <row r="32" spans="1:6">
      <c r="A32" s="3"/>
      <c r="B32" s="3"/>
      <c r="C32" s="3"/>
      <c r="D32" s="3"/>
      <c r="E32" s="3"/>
      <c r="F32" s="3"/>
    </row>
    <row r="33" spans="1:6">
      <c r="A33" s="3"/>
      <c r="B33" s="3"/>
      <c r="C33" s="3"/>
      <c r="D33" s="3"/>
      <c r="E33" s="3"/>
      <c r="F33" s="3"/>
    </row>
  </sheetData>
  <mergeCells count="2">
    <mergeCell ref="B3:C3"/>
    <mergeCell ref="A3: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28" sqref="A28"/>
    </sheetView>
  </sheetViews>
  <sheetFormatPr baseColWidth="10" defaultRowHeight="15"/>
  <cols>
    <col min="1" max="1" width="77.5703125" customWidth="1"/>
    <col min="2" max="2" width="14.5703125" customWidth="1"/>
    <col min="3" max="3" width="17.42578125" customWidth="1"/>
    <col min="4" max="4" width="16.5703125" customWidth="1"/>
  </cols>
  <sheetData>
    <row r="1" spans="1:9">
      <c r="A1" s="72" t="s">
        <v>5</v>
      </c>
      <c r="B1" s="6"/>
      <c r="C1" s="6"/>
      <c r="D1" s="6"/>
      <c r="E1" s="6"/>
      <c r="F1" s="6"/>
    </row>
    <row r="2" spans="1:9">
      <c r="A2" s="6"/>
      <c r="B2" s="6"/>
      <c r="C2" s="6"/>
      <c r="D2" s="6"/>
      <c r="E2" s="6"/>
      <c r="F2" s="6"/>
    </row>
    <row r="3" spans="1:9" ht="15.75" thickBot="1">
      <c r="A3" s="6"/>
      <c r="B3" s="6"/>
      <c r="C3" s="6"/>
      <c r="D3" s="6"/>
      <c r="E3" s="6"/>
      <c r="F3" s="6"/>
    </row>
    <row r="4" spans="1:9">
      <c r="A4" s="48" t="s">
        <v>50</v>
      </c>
      <c r="B4" s="49" t="s">
        <v>28</v>
      </c>
      <c r="C4" s="50" t="s">
        <v>51</v>
      </c>
      <c r="D4" s="51" t="s">
        <v>52</v>
      </c>
      <c r="E4" s="6"/>
      <c r="F4" s="6"/>
    </row>
    <row r="5" spans="1:9">
      <c r="A5" s="52" t="s">
        <v>31</v>
      </c>
      <c r="B5" s="46">
        <v>3776.79</v>
      </c>
      <c r="C5" s="47">
        <v>0.53433206506054087</v>
      </c>
      <c r="D5" s="53">
        <v>17584</v>
      </c>
      <c r="E5" s="11"/>
      <c r="F5" s="11"/>
      <c r="G5" s="10"/>
      <c r="H5" s="10"/>
      <c r="I5" s="10"/>
    </row>
    <row r="6" spans="1:9">
      <c r="A6" s="52" t="s">
        <v>34</v>
      </c>
      <c r="B6" s="46">
        <v>3601.97</v>
      </c>
      <c r="C6" s="47">
        <v>0.43327679020091786</v>
      </c>
      <c r="D6" s="53">
        <v>8343.5</v>
      </c>
      <c r="E6" s="11"/>
      <c r="F6" s="11"/>
      <c r="G6" s="10"/>
      <c r="H6" s="10"/>
      <c r="I6" s="10"/>
    </row>
    <row r="7" spans="1:9">
      <c r="A7" s="52" t="s">
        <v>35</v>
      </c>
      <c r="B7" s="46">
        <v>2251.85</v>
      </c>
      <c r="C7" s="47">
        <v>0.63793769567244707</v>
      </c>
      <c r="D7" s="53">
        <v>19514.5</v>
      </c>
      <c r="E7" s="12"/>
      <c r="F7" s="12"/>
      <c r="G7" s="10"/>
      <c r="H7" s="10"/>
      <c r="I7" s="10"/>
    </row>
    <row r="8" spans="1:9">
      <c r="A8" s="52" t="s">
        <v>36</v>
      </c>
      <c r="B8" s="46">
        <v>3118.35</v>
      </c>
      <c r="C8" s="47">
        <v>0.4123847547581253</v>
      </c>
      <c r="D8" s="53">
        <v>12164.5</v>
      </c>
      <c r="E8" s="13"/>
      <c r="F8" s="13"/>
      <c r="G8" s="10"/>
      <c r="H8" s="10"/>
      <c r="I8" s="10"/>
    </row>
    <row r="9" spans="1:9">
      <c r="A9" s="52" t="s">
        <v>37</v>
      </c>
      <c r="B9" s="46">
        <v>2482.4299999999998</v>
      </c>
      <c r="C9" s="47">
        <v>0.7300467686903559</v>
      </c>
      <c r="D9" s="53">
        <v>29413</v>
      </c>
      <c r="E9" s="13"/>
      <c r="F9" s="13"/>
      <c r="G9" s="10"/>
      <c r="H9" s="10"/>
      <c r="I9" s="10"/>
    </row>
    <row r="10" spans="1:9">
      <c r="A10" s="52" t="s">
        <v>40</v>
      </c>
      <c r="B10" s="46">
        <v>1821.29</v>
      </c>
      <c r="C10" s="47">
        <v>0.83760960637789694</v>
      </c>
      <c r="D10" s="53">
        <v>24564</v>
      </c>
      <c r="E10" s="13"/>
      <c r="F10" s="13"/>
      <c r="G10" s="10"/>
      <c r="H10" s="10"/>
      <c r="I10" s="10"/>
    </row>
    <row r="11" spans="1:9">
      <c r="A11" s="52" t="s">
        <v>41</v>
      </c>
      <c r="B11" s="46">
        <v>1326.26</v>
      </c>
      <c r="C11" s="47">
        <v>0.94958002201679925</v>
      </c>
      <c r="D11" s="53">
        <v>26975</v>
      </c>
      <c r="E11" s="13"/>
      <c r="F11" s="13"/>
      <c r="G11" s="10"/>
      <c r="H11" s="10"/>
      <c r="I11" s="10"/>
    </row>
    <row r="12" spans="1:9" ht="15.75" thickBot="1">
      <c r="A12" s="54" t="s">
        <v>42</v>
      </c>
      <c r="B12" s="55">
        <v>3016.89</v>
      </c>
      <c r="C12" s="56">
        <v>0.63005280272068254</v>
      </c>
      <c r="D12" s="57">
        <v>13144</v>
      </c>
      <c r="E12" s="13"/>
      <c r="F12" s="13"/>
      <c r="G12" s="10"/>
      <c r="H12" s="10"/>
      <c r="I12" s="10"/>
    </row>
    <row r="13" spans="1:9">
      <c r="A13" s="45"/>
      <c r="B13" s="43"/>
      <c r="C13" s="44"/>
      <c r="D13" s="43"/>
      <c r="E13" s="13"/>
      <c r="F13" s="13"/>
      <c r="G13" s="10"/>
      <c r="H13" s="10"/>
      <c r="I13" s="10"/>
    </row>
    <row r="14" spans="1:9">
      <c r="A14" s="16" t="s">
        <v>48</v>
      </c>
      <c r="B14" s="11"/>
      <c r="C14" s="11"/>
      <c r="D14" s="11"/>
      <c r="E14" s="13"/>
      <c r="F14" s="13"/>
      <c r="G14" s="10"/>
      <c r="H14" s="10"/>
      <c r="I14" s="10"/>
    </row>
    <row r="15" spans="1:9">
      <c r="A15" s="16" t="s">
        <v>49</v>
      </c>
      <c r="B15" s="11"/>
      <c r="C15" s="11"/>
      <c r="D15" s="11"/>
      <c r="E15" s="13"/>
      <c r="F15" s="13"/>
      <c r="G15" s="10"/>
      <c r="H15" s="10"/>
      <c r="I15" s="10"/>
    </row>
    <row r="16" spans="1:9">
      <c r="A16" s="16" t="s">
        <v>53</v>
      </c>
      <c r="B16" s="11"/>
      <c r="C16" s="11"/>
      <c r="D16" s="11"/>
      <c r="E16" s="11"/>
      <c r="F16" s="11"/>
      <c r="G16" s="10"/>
      <c r="H16" s="10"/>
      <c r="I16" s="10"/>
    </row>
    <row r="17" spans="1:9">
      <c r="A17" s="11"/>
      <c r="B17" s="11"/>
      <c r="C17" s="11"/>
      <c r="D17" s="11"/>
      <c r="E17" s="11"/>
      <c r="F17" s="11"/>
      <c r="G17" s="10"/>
      <c r="H17" s="10"/>
      <c r="I17" s="10"/>
    </row>
    <row r="18" spans="1:9">
      <c r="A18" s="11"/>
      <c r="B18" s="11"/>
      <c r="C18" s="11"/>
      <c r="D18" s="11"/>
      <c r="E18" s="11"/>
      <c r="F18" s="11"/>
      <c r="G18" s="10"/>
      <c r="H18" s="10"/>
      <c r="I18" s="10"/>
    </row>
    <row r="19" spans="1:9">
      <c r="A19" s="11"/>
      <c r="B19" s="11"/>
      <c r="C19" s="11"/>
      <c r="D19" s="11"/>
      <c r="E19" s="11"/>
      <c r="F19" s="11"/>
      <c r="G19" s="10"/>
      <c r="H19" s="10"/>
      <c r="I19" s="10"/>
    </row>
    <row r="20" spans="1:9">
      <c r="A20" s="11"/>
      <c r="B20" s="11"/>
      <c r="C20" s="11"/>
      <c r="D20" s="11"/>
      <c r="E20" s="11"/>
      <c r="F20" s="11"/>
      <c r="G20" s="10"/>
      <c r="H20" s="10"/>
      <c r="I20" s="10"/>
    </row>
    <row r="21" spans="1:9">
      <c r="A21" s="11"/>
      <c r="B21" s="11"/>
      <c r="C21" s="11"/>
      <c r="D21" s="11"/>
      <c r="E21" s="11"/>
      <c r="F21" s="11"/>
      <c r="G21" s="10"/>
      <c r="H21" s="10"/>
      <c r="I21" s="10"/>
    </row>
    <row r="22" spans="1:9">
      <c r="A22" s="6"/>
      <c r="B22" s="6"/>
      <c r="C22" s="6"/>
      <c r="D22" s="6"/>
      <c r="E22" s="6"/>
      <c r="F22" s="6"/>
    </row>
    <row r="23" spans="1:9">
      <c r="A23" s="6"/>
      <c r="B23" s="6"/>
      <c r="C23" s="6"/>
      <c r="D23" s="6"/>
      <c r="E23" s="6"/>
      <c r="F23" s="6"/>
    </row>
    <row r="24" spans="1:9">
      <c r="A24" s="6"/>
      <c r="B24" s="6"/>
      <c r="C24" s="6"/>
      <c r="D24" s="6"/>
      <c r="E24" s="6"/>
      <c r="F24" s="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heetViews>
  <sheetFormatPr baseColWidth="10" defaultRowHeight="15"/>
  <cols>
    <col min="1" max="1" width="53" customWidth="1"/>
    <col min="2" max="2" width="16.7109375" customWidth="1"/>
    <col min="3" max="3" width="17.140625" customWidth="1"/>
    <col min="4" max="4" width="14.85546875" customWidth="1"/>
  </cols>
  <sheetData>
    <row r="1" spans="1:12">
      <c r="A1" s="72" t="s">
        <v>3</v>
      </c>
    </row>
    <row r="2" spans="1:12" ht="15.75" thickBot="1"/>
    <row r="3" spans="1:12">
      <c r="A3" s="270"/>
      <c r="B3" s="269" t="s">
        <v>26</v>
      </c>
      <c r="C3" s="269"/>
      <c r="D3" s="30" t="s">
        <v>27</v>
      </c>
      <c r="E3" s="6"/>
      <c r="F3" s="17"/>
      <c r="G3" s="17"/>
      <c r="H3" s="17"/>
      <c r="I3" s="17"/>
      <c r="J3" s="17"/>
      <c r="K3" s="17"/>
      <c r="L3" s="17"/>
    </row>
    <row r="4" spans="1:12">
      <c r="A4" s="271"/>
      <c r="B4" s="7" t="s">
        <v>28</v>
      </c>
      <c r="C4" s="7" t="s">
        <v>29</v>
      </c>
      <c r="D4" s="31" t="s">
        <v>29</v>
      </c>
      <c r="E4" s="6"/>
      <c r="F4" s="17"/>
      <c r="G4" s="17"/>
      <c r="H4" s="17"/>
      <c r="I4" s="17"/>
      <c r="J4" s="17"/>
      <c r="K4" s="17"/>
      <c r="L4" s="17"/>
    </row>
    <row r="5" spans="1:12">
      <c r="A5" s="58" t="s">
        <v>54</v>
      </c>
      <c r="B5" s="33">
        <v>8385.1299999999992</v>
      </c>
      <c r="C5" s="34">
        <v>0.18017933421276389</v>
      </c>
      <c r="D5" s="35">
        <v>0.14000000000000001</v>
      </c>
      <c r="E5" s="6"/>
      <c r="F5" s="17"/>
      <c r="G5" s="17"/>
      <c r="H5" s="17"/>
      <c r="I5" s="17"/>
      <c r="J5" s="17"/>
      <c r="K5" s="17"/>
      <c r="L5" s="17"/>
    </row>
    <row r="6" spans="1:12">
      <c r="A6" s="58" t="s">
        <v>55</v>
      </c>
      <c r="B6" s="33">
        <v>2930.85</v>
      </c>
      <c r="C6" s="34">
        <v>6.297798623008577E-2</v>
      </c>
      <c r="D6" s="35">
        <v>7.0000000000000007E-2</v>
      </c>
      <c r="E6" s="6"/>
      <c r="F6" s="17"/>
      <c r="G6" s="17"/>
      <c r="H6" s="17"/>
      <c r="I6" s="17"/>
      <c r="J6" s="17"/>
      <c r="K6" s="17"/>
      <c r="L6" s="17"/>
    </row>
    <row r="7" spans="1:12">
      <c r="A7" s="58" t="s">
        <v>56</v>
      </c>
      <c r="B7" s="33">
        <v>3375.17</v>
      </c>
      <c r="C7" s="34">
        <v>7.2525516414759739E-2</v>
      </c>
      <c r="D7" s="35">
        <v>0.06</v>
      </c>
      <c r="E7" s="6"/>
      <c r="F7" s="17"/>
      <c r="G7" s="17"/>
      <c r="H7" s="17"/>
      <c r="I7" s="17"/>
      <c r="J7" s="17"/>
      <c r="K7" s="17"/>
      <c r="L7" s="17"/>
    </row>
    <row r="8" spans="1:12">
      <c r="A8" s="58" t="s">
        <v>57</v>
      </c>
      <c r="B8" s="33">
        <v>1660.63</v>
      </c>
      <c r="C8" s="34">
        <v>3.5683550257866264E-2</v>
      </c>
      <c r="D8" s="35">
        <v>0.03</v>
      </c>
      <c r="E8" s="6"/>
      <c r="F8" s="17"/>
      <c r="G8" s="17"/>
      <c r="H8" s="17"/>
      <c r="I8" s="17"/>
      <c r="J8" s="17"/>
      <c r="K8" s="17"/>
      <c r="L8" s="17"/>
    </row>
    <row r="9" spans="1:12">
      <c r="A9" s="58" t="s">
        <v>58</v>
      </c>
      <c r="B9" s="33">
        <v>1345.43</v>
      </c>
      <c r="C9" s="34">
        <v>2.8910545409537951E-2</v>
      </c>
      <c r="D9" s="35">
        <v>0.03</v>
      </c>
      <c r="E9" s="6"/>
      <c r="F9" s="17"/>
      <c r="G9" s="17"/>
      <c r="H9" s="17"/>
      <c r="I9" s="17"/>
      <c r="J9" s="17"/>
      <c r="K9" s="17"/>
      <c r="L9" s="17"/>
    </row>
    <row r="10" spans="1:12">
      <c r="A10" s="58" t="s">
        <v>59</v>
      </c>
      <c r="B10" s="33">
        <v>919.66</v>
      </c>
      <c r="C10" s="34">
        <v>1.976161687440868E-2</v>
      </c>
      <c r="D10" s="35">
        <v>0.02</v>
      </c>
      <c r="E10" s="6"/>
      <c r="F10" s="17"/>
      <c r="G10" s="17"/>
      <c r="H10" s="17"/>
      <c r="I10" s="17"/>
      <c r="J10" s="17"/>
      <c r="K10" s="17"/>
      <c r="L10" s="17"/>
    </row>
    <row r="11" spans="1:12">
      <c r="A11" s="58" t="s">
        <v>60</v>
      </c>
      <c r="B11" s="33">
        <v>1417.41</v>
      </c>
      <c r="C11" s="34">
        <v>3.0457248737528662E-2</v>
      </c>
      <c r="D11" s="35">
        <v>0.05</v>
      </c>
      <c r="E11" s="6"/>
      <c r="F11" s="17"/>
      <c r="G11" s="17"/>
      <c r="H11" s="17"/>
      <c r="I11" s="17"/>
      <c r="J11" s="17"/>
      <c r="K11" s="17"/>
      <c r="L11" s="17"/>
    </row>
    <row r="12" spans="1:12">
      <c r="A12" s="58" t="s">
        <v>61</v>
      </c>
      <c r="B12" s="33">
        <v>2268.61</v>
      </c>
      <c r="C12" s="34">
        <v>4.8747799901542176E-2</v>
      </c>
      <c r="D12" s="35">
        <v>0.09</v>
      </c>
      <c r="E12" s="6"/>
      <c r="F12" s="17"/>
      <c r="G12" s="17"/>
      <c r="H12" s="17"/>
      <c r="I12" s="17"/>
      <c r="J12" s="17"/>
      <c r="K12" s="17"/>
      <c r="L12" s="17"/>
    </row>
    <row r="13" spans="1:12">
      <c r="A13" s="58" t="s">
        <v>62</v>
      </c>
      <c r="B13" s="33">
        <v>8837.3799999999992</v>
      </c>
      <c r="C13" s="34">
        <v>0.18989726391662329</v>
      </c>
      <c r="D13" s="35">
        <v>0.18</v>
      </c>
      <c r="E13" s="6"/>
      <c r="F13" s="17"/>
      <c r="G13" s="17"/>
      <c r="H13" s="17"/>
      <c r="I13" s="17"/>
      <c r="J13" s="17"/>
      <c r="K13" s="17"/>
      <c r="L13" s="17"/>
    </row>
    <row r="14" spans="1:12">
      <c r="A14" s="58" t="s">
        <v>63</v>
      </c>
      <c r="B14" s="33">
        <v>5235.91</v>
      </c>
      <c r="C14" s="34">
        <v>0.11250902225701362</v>
      </c>
      <c r="D14" s="35">
        <v>0.13</v>
      </c>
      <c r="E14" s="6"/>
      <c r="F14" s="17"/>
      <c r="G14" s="17"/>
      <c r="H14" s="17"/>
      <c r="I14" s="17"/>
      <c r="J14" s="17"/>
      <c r="K14" s="17"/>
      <c r="L14" s="17"/>
    </row>
    <row r="15" spans="1:12">
      <c r="A15" s="58" t="s">
        <v>64</v>
      </c>
      <c r="B15" s="33">
        <v>5495.94</v>
      </c>
      <c r="C15" s="34">
        <v>0.11809653637728904</v>
      </c>
      <c r="D15" s="35">
        <v>0.1</v>
      </c>
      <c r="E15" s="6"/>
      <c r="F15" s="17"/>
      <c r="G15" s="17"/>
      <c r="H15" s="17"/>
      <c r="I15" s="17"/>
      <c r="J15" s="17"/>
      <c r="K15" s="17"/>
      <c r="L15" s="17"/>
    </row>
    <row r="16" spans="1:12">
      <c r="A16" s="58" t="s">
        <v>65</v>
      </c>
      <c r="B16" s="33">
        <v>2898.28</v>
      </c>
      <c r="C16" s="34">
        <v>6.2278123387731546E-2</v>
      </c>
      <c r="D16" s="35">
        <v>7.0000000000000007E-2</v>
      </c>
      <c r="E16" s="6"/>
      <c r="F16" s="17"/>
      <c r="G16" s="17"/>
      <c r="H16" s="17"/>
      <c r="I16" s="17"/>
      <c r="J16" s="17"/>
      <c r="K16" s="17"/>
      <c r="L16" s="17"/>
    </row>
    <row r="17" spans="1:12">
      <c r="A17" s="58" t="s">
        <v>66</v>
      </c>
      <c r="B17" s="33">
        <v>1767.29</v>
      </c>
      <c r="C17" s="34">
        <v>3.7975456022849442E-2</v>
      </c>
      <c r="D17" s="35">
        <v>0.03</v>
      </c>
      <c r="E17" s="6"/>
      <c r="F17" s="17"/>
      <c r="G17" s="17"/>
      <c r="H17" s="17"/>
      <c r="I17" s="17"/>
      <c r="J17" s="17"/>
      <c r="K17" s="17"/>
      <c r="L17" s="17"/>
    </row>
    <row r="18" spans="1:12">
      <c r="A18" s="37" t="s">
        <v>67</v>
      </c>
      <c r="B18" s="8">
        <v>46537.689999999995</v>
      </c>
      <c r="C18" s="18">
        <v>1</v>
      </c>
      <c r="D18" s="59">
        <v>1</v>
      </c>
      <c r="E18" s="6"/>
      <c r="F18" s="17"/>
      <c r="G18" s="17"/>
      <c r="H18" s="17"/>
      <c r="I18" s="17"/>
      <c r="J18" s="17"/>
      <c r="K18" s="17"/>
      <c r="L18" s="17"/>
    </row>
    <row r="19" spans="1:12" ht="15.75" thickBot="1">
      <c r="A19" s="39" t="s">
        <v>68</v>
      </c>
      <c r="B19" s="40" t="s">
        <v>45</v>
      </c>
      <c r="C19" s="41">
        <v>1.9945886105085783E-2</v>
      </c>
      <c r="D19" s="42">
        <v>2.59689946173054E-2</v>
      </c>
      <c r="E19" s="6"/>
      <c r="F19" s="17"/>
      <c r="G19" s="17"/>
      <c r="H19" s="17"/>
      <c r="I19" s="17"/>
      <c r="J19" s="17"/>
      <c r="K19" s="17"/>
      <c r="L19" s="17"/>
    </row>
    <row r="20" spans="1:12">
      <c r="A20" s="6"/>
      <c r="B20" s="6"/>
      <c r="C20" s="6"/>
      <c r="D20" s="6"/>
      <c r="E20" s="6"/>
      <c r="F20" s="17"/>
      <c r="G20" s="17"/>
      <c r="H20" s="17"/>
      <c r="I20" s="17"/>
      <c r="J20" s="17"/>
      <c r="K20" s="17"/>
      <c r="L20" s="17"/>
    </row>
    <row r="21" spans="1:12">
      <c r="A21" s="4" t="s">
        <v>46</v>
      </c>
      <c r="B21" s="6"/>
      <c r="C21" s="6"/>
      <c r="D21" s="6"/>
      <c r="E21" s="6"/>
      <c r="F21" s="17"/>
      <c r="G21" s="17"/>
      <c r="H21" s="17"/>
      <c r="I21" s="17"/>
      <c r="J21" s="17"/>
      <c r="K21" s="17"/>
      <c r="L21" s="17"/>
    </row>
    <row r="22" spans="1:12">
      <c r="A22" s="4" t="s">
        <v>25</v>
      </c>
      <c r="B22" s="6"/>
      <c r="C22" s="6"/>
      <c r="D22" s="6"/>
      <c r="E22" s="6"/>
      <c r="F22" s="17"/>
      <c r="G22" s="17"/>
      <c r="H22" s="17"/>
      <c r="I22" s="17"/>
      <c r="J22" s="17"/>
      <c r="K22" s="17"/>
      <c r="L22" s="17"/>
    </row>
    <row r="23" spans="1:12">
      <c r="A23" s="4" t="s">
        <v>69</v>
      </c>
      <c r="B23" s="6"/>
      <c r="C23" s="6"/>
      <c r="D23" s="6"/>
      <c r="E23" s="6"/>
      <c r="F23" s="17"/>
      <c r="G23" s="17"/>
      <c r="H23" s="17"/>
      <c r="I23" s="17"/>
      <c r="J23" s="17"/>
      <c r="K23" s="17"/>
      <c r="L23" s="17"/>
    </row>
    <row r="24" spans="1:12">
      <c r="A24" s="6"/>
      <c r="B24" s="6"/>
      <c r="C24" s="6"/>
      <c r="D24" s="6"/>
      <c r="E24" s="6"/>
      <c r="F24" s="17"/>
      <c r="G24" s="17"/>
      <c r="H24" s="17"/>
      <c r="I24" s="17"/>
      <c r="J24" s="17"/>
      <c r="K24" s="17"/>
      <c r="L24" s="17"/>
    </row>
    <row r="25" spans="1:12">
      <c r="A25" s="6"/>
      <c r="B25" s="6"/>
      <c r="C25" s="6"/>
      <c r="D25" s="6"/>
      <c r="E25" s="6"/>
      <c r="F25" s="17"/>
      <c r="G25" s="17"/>
      <c r="H25" s="17"/>
      <c r="I25" s="17"/>
      <c r="J25" s="17"/>
      <c r="K25" s="17"/>
      <c r="L25" s="17"/>
    </row>
    <row r="26" spans="1:12">
      <c r="A26" s="6"/>
      <c r="B26" s="6"/>
      <c r="C26" s="6"/>
      <c r="D26" s="6"/>
      <c r="E26" s="6"/>
      <c r="F26" s="17"/>
      <c r="G26" s="17"/>
      <c r="H26" s="17"/>
      <c r="I26" s="17"/>
      <c r="J26" s="17"/>
      <c r="K26" s="17"/>
      <c r="L26" s="17"/>
    </row>
    <row r="27" spans="1:12">
      <c r="A27" s="3"/>
      <c r="B27" s="3"/>
      <c r="C27" s="5"/>
      <c r="D27" s="3"/>
      <c r="E27" s="3"/>
    </row>
    <row r="28" spans="1:12">
      <c r="A28" s="3"/>
      <c r="B28" s="3"/>
      <c r="C28" s="3"/>
      <c r="D28" s="3"/>
      <c r="E28" s="3"/>
    </row>
  </sheetData>
  <mergeCells count="2">
    <mergeCell ref="B3:C3"/>
    <mergeCell ref="A3: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heetViews>
  <sheetFormatPr baseColWidth="10" defaultRowHeight="15"/>
  <cols>
    <col min="1" max="1" width="70.28515625" bestFit="1" customWidth="1"/>
    <col min="2" max="2" width="16.85546875" bestFit="1" customWidth="1"/>
    <col min="3" max="3" width="23.5703125" bestFit="1" customWidth="1"/>
    <col min="4" max="4" width="24.7109375" bestFit="1" customWidth="1"/>
  </cols>
  <sheetData>
    <row r="1" spans="1:7">
      <c r="A1" s="72" t="s">
        <v>4</v>
      </c>
    </row>
    <row r="2" spans="1:7" ht="15.75" thickBot="1"/>
    <row r="3" spans="1:7">
      <c r="A3" s="60"/>
      <c r="B3" s="61"/>
      <c r="C3" s="272" t="s">
        <v>70</v>
      </c>
      <c r="D3" s="273"/>
      <c r="E3" s="21"/>
      <c r="F3" s="21"/>
      <c r="G3" s="21"/>
    </row>
    <row r="4" spans="1:7">
      <c r="A4" s="62" t="s">
        <v>71</v>
      </c>
      <c r="B4" s="20" t="s">
        <v>72</v>
      </c>
      <c r="C4" s="19" t="s">
        <v>73</v>
      </c>
      <c r="D4" s="63" t="s">
        <v>74</v>
      </c>
      <c r="E4" s="21"/>
      <c r="F4" s="21"/>
      <c r="G4" s="21"/>
    </row>
    <row r="5" spans="1:7">
      <c r="A5" s="64" t="s">
        <v>64</v>
      </c>
      <c r="B5" s="22">
        <v>0.48616069316622817</v>
      </c>
      <c r="C5" s="23">
        <v>0.22842639593908629</v>
      </c>
      <c r="D5" s="65">
        <v>0.20304568527918782</v>
      </c>
      <c r="E5" s="21"/>
      <c r="F5" s="21"/>
      <c r="G5" s="21"/>
    </row>
    <row r="6" spans="1:7">
      <c r="A6" s="64" t="s">
        <v>56</v>
      </c>
      <c r="B6" s="22">
        <v>0.82652429359113755</v>
      </c>
      <c r="C6" s="23">
        <v>0.59369627507163325</v>
      </c>
      <c r="D6" s="65">
        <v>0.37363896848137534</v>
      </c>
      <c r="E6" s="21"/>
      <c r="F6" s="21"/>
      <c r="G6" s="21"/>
    </row>
    <row r="7" spans="1:7">
      <c r="A7" s="64" t="s">
        <v>58</v>
      </c>
      <c r="B7" s="22">
        <v>0.65202203013163074</v>
      </c>
      <c r="C7" s="23">
        <v>0.74741955069823918</v>
      </c>
      <c r="D7" s="65">
        <v>0.38190649666059501</v>
      </c>
      <c r="E7" s="21"/>
      <c r="F7" s="21"/>
      <c r="G7" s="21"/>
    </row>
    <row r="8" spans="1:7">
      <c r="A8" s="64" t="s">
        <v>59</v>
      </c>
      <c r="B8" s="24" t="s">
        <v>75</v>
      </c>
      <c r="C8" s="25" t="s">
        <v>75</v>
      </c>
      <c r="D8" s="66" t="s">
        <v>75</v>
      </c>
      <c r="E8" s="21"/>
      <c r="F8" s="21"/>
      <c r="G8" s="21"/>
    </row>
    <row r="9" spans="1:7">
      <c r="A9" s="64" t="s">
        <v>66</v>
      </c>
      <c r="B9" s="22">
        <v>0.36074441659263617</v>
      </c>
      <c r="C9" s="23">
        <v>0.79113498992612497</v>
      </c>
      <c r="D9" s="65">
        <v>0.52854264607118873</v>
      </c>
      <c r="E9" s="21"/>
      <c r="F9" s="21"/>
      <c r="G9" s="21"/>
    </row>
    <row r="10" spans="1:7">
      <c r="A10" s="64" t="s">
        <v>61</v>
      </c>
      <c r="B10" s="22">
        <v>0.24806820035175722</v>
      </c>
      <c r="C10" s="23">
        <v>0.66877971473851028</v>
      </c>
      <c r="D10" s="65">
        <v>0.46434231378763868</v>
      </c>
      <c r="E10" s="21"/>
      <c r="F10" s="21"/>
      <c r="G10" s="21"/>
    </row>
    <row r="11" spans="1:7">
      <c r="A11" s="64" t="s">
        <v>55</v>
      </c>
      <c r="B11" s="22">
        <v>0.40870395960216316</v>
      </c>
      <c r="C11" s="23">
        <v>0.57278481012658233</v>
      </c>
      <c r="D11" s="65">
        <v>0.31329113924050633</v>
      </c>
      <c r="E11" s="21"/>
      <c r="F11" s="21"/>
      <c r="G11" s="21"/>
    </row>
    <row r="12" spans="1:7">
      <c r="A12" s="64" t="s">
        <v>65</v>
      </c>
      <c r="B12" s="24" t="s">
        <v>75</v>
      </c>
      <c r="C12" s="25" t="s">
        <v>75</v>
      </c>
      <c r="D12" s="66" t="s">
        <v>75</v>
      </c>
      <c r="E12" s="21"/>
      <c r="F12" s="21"/>
      <c r="G12" s="21"/>
    </row>
    <row r="13" spans="1:7">
      <c r="A13" s="64" t="s">
        <v>57</v>
      </c>
      <c r="B13" s="22">
        <v>0.69191812745765158</v>
      </c>
      <c r="C13" s="23">
        <v>0.69475138121546964</v>
      </c>
      <c r="D13" s="65">
        <v>0.42748618784530384</v>
      </c>
      <c r="E13" s="21"/>
      <c r="F13" s="21"/>
      <c r="G13" s="21"/>
    </row>
    <row r="14" spans="1:7">
      <c r="A14" s="64" t="s">
        <v>54</v>
      </c>
      <c r="B14" s="22">
        <v>0.23012881136011012</v>
      </c>
      <c r="C14" s="23">
        <v>4.3773584905660377E-2</v>
      </c>
      <c r="D14" s="65">
        <v>0.1350943396226415</v>
      </c>
      <c r="E14" s="21"/>
      <c r="F14" s="21"/>
      <c r="G14" s="21"/>
    </row>
    <row r="15" spans="1:7">
      <c r="A15" s="64" t="s">
        <v>63</v>
      </c>
      <c r="B15" s="22">
        <v>0.24705543067012228</v>
      </c>
      <c r="C15" s="23">
        <v>0.3413173652694611</v>
      </c>
      <c r="D15" s="65">
        <v>0.2744510978043912</v>
      </c>
      <c r="E15" s="21"/>
      <c r="F15" s="21"/>
      <c r="G15" s="21"/>
    </row>
    <row r="16" spans="1:7">
      <c r="A16" s="64" t="s">
        <v>62</v>
      </c>
      <c r="B16" s="22">
        <v>0.22798725414093318</v>
      </c>
      <c r="C16" s="23">
        <v>0.62391513982642233</v>
      </c>
      <c r="D16" s="65">
        <v>0.49855351976856316</v>
      </c>
      <c r="E16" s="21"/>
      <c r="F16" s="21"/>
      <c r="G16" s="21"/>
    </row>
    <row r="17" spans="1:7">
      <c r="A17" s="64" t="s">
        <v>60</v>
      </c>
      <c r="B17" s="24" t="s">
        <v>75</v>
      </c>
      <c r="C17" s="25" t="s">
        <v>75</v>
      </c>
      <c r="D17" s="66" t="s">
        <v>75</v>
      </c>
      <c r="E17" s="21"/>
      <c r="F17" s="21"/>
      <c r="G17" s="21"/>
    </row>
    <row r="18" spans="1:7">
      <c r="A18" s="67" t="s">
        <v>67</v>
      </c>
      <c r="B18" s="26">
        <v>0.33095368506687806</v>
      </c>
      <c r="C18" s="26">
        <v>0.33095368506687806</v>
      </c>
      <c r="D18" s="68">
        <v>0.3412242137301319</v>
      </c>
      <c r="E18" s="21"/>
      <c r="F18" s="21"/>
      <c r="G18" s="21"/>
    </row>
    <row r="19" spans="1:7" ht="15.75" thickBot="1">
      <c r="A19" s="69" t="s">
        <v>76</v>
      </c>
      <c r="B19" s="70">
        <v>0.14208471480308768</v>
      </c>
      <c r="C19" s="70">
        <v>0.14208471480308768</v>
      </c>
      <c r="D19" s="71">
        <v>0.22595593189038715</v>
      </c>
      <c r="E19" s="21"/>
      <c r="F19" s="21"/>
      <c r="G19" s="21"/>
    </row>
    <row r="20" spans="1:7">
      <c r="A20" s="29"/>
      <c r="B20" s="27"/>
      <c r="C20" s="27"/>
      <c r="D20" s="22"/>
      <c r="E20" s="21"/>
      <c r="F20" s="21"/>
      <c r="G20" s="21"/>
    </row>
    <row r="21" spans="1:7">
      <c r="A21" s="28" t="s">
        <v>77</v>
      </c>
      <c r="B21" s="21"/>
      <c r="C21" s="21"/>
      <c r="D21" s="21"/>
      <c r="E21" s="21"/>
      <c r="F21" s="21"/>
      <c r="G21" s="21"/>
    </row>
    <row r="22" spans="1:7">
      <c r="A22" s="16" t="s">
        <v>46</v>
      </c>
      <c r="B22" s="21"/>
      <c r="C22" s="21"/>
      <c r="D22" s="21"/>
      <c r="E22" s="21"/>
      <c r="F22" s="21"/>
      <c r="G22" s="21"/>
    </row>
    <row r="23" spans="1:7">
      <c r="A23" s="16" t="s">
        <v>78</v>
      </c>
      <c r="B23" s="21"/>
      <c r="C23" s="21"/>
      <c r="D23" s="21"/>
      <c r="E23" s="21"/>
      <c r="F23" s="21"/>
      <c r="G23" s="21"/>
    </row>
    <row r="24" spans="1:7">
      <c r="A24" s="12"/>
      <c r="B24" s="12"/>
      <c r="C24" s="12"/>
      <c r="D24" s="12"/>
      <c r="E24" s="12"/>
      <c r="F24" s="21"/>
      <c r="G24" s="21"/>
    </row>
    <row r="25" spans="1:7">
      <c r="A25" s="14"/>
      <c r="B25" s="15"/>
      <c r="C25" s="13"/>
      <c r="D25" s="13"/>
      <c r="E25" s="13"/>
      <c r="F25" s="21"/>
      <c r="G25" s="21"/>
    </row>
    <row r="26" spans="1:7">
      <c r="A26" s="21"/>
      <c r="B26" s="27"/>
      <c r="C26" s="13"/>
      <c r="D26" s="21"/>
      <c r="E26" s="21"/>
      <c r="F26" s="21"/>
      <c r="G26" s="21"/>
    </row>
    <row r="27" spans="1:7">
      <c r="A27" s="11"/>
      <c r="B27" s="21"/>
      <c r="C27" s="21"/>
      <c r="D27" s="21"/>
      <c r="E27" s="21"/>
      <c r="F27" s="21"/>
      <c r="G27" s="21"/>
    </row>
    <row r="28" spans="1:7">
      <c r="A28" s="11"/>
      <c r="B28" s="21"/>
      <c r="C28" s="21"/>
      <c r="D28" s="21"/>
      <c r="E28" s="21"/>
      <c r="F28" s="21"/>
      <c r="G28" s="21"/>
    </row>
  </sheetData>
  <mergeCells count="1">
    <mergeCell ref="C3:D3"/>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F3" sqref="F3"/>
    </sheetView>
  </sheetViews>
  <sheetFormatPr baseColWidth="10" defaultColWidth="11.42578125" defaultRowHeight="11.25"/>
  <cols>
    <col min="1" max="1" width="41.85546875" style="6" bestFit="1" customWidth="1"/>
    <col min="2" max="2" width="15.7109375" style="6" customWidth="1"/>
    <col min="3" max="3" width="22.7109375" style="6" customWidth="1"/>
    <col min="4" max="4" width="15.7109375" style="6" customWidth="1"/>
    <col min="5" max="5" width="22.7109375" style="6" customWidth="1"/>
    <col min="6" max="16384" width="11.42578125" style="6"/>
  </cols>
  <sheetData>
    <row r="1" spans="1:5">
      <c r="A1" s="72" t="s">
        <v>91</v>
      </c>
    </row>
    <row r="2" spans="1:5" ht="12" thickBot="1"/>
    <row r="3" spans="1:5" ht="22.5">
      <c r="A3" s="73" t="s">
        <v>79</v>
      </c>
      <c r="B3" s="74" t="s">
        <v>80</v>
      </c>
      <c r="C3" s="74" t="s">
        <v>290</v>
      </c>
      <c r="D3" s="74" t="s">
        <v>81</v>
      </c>
      <c r="E3" s="75" t="s">
        <v>290</v>
      </c>
    </row>
    <row r="4" spans="1:5">
      <c r="A4" s="76" t="s">
        <v>82</v>
      </c>
      <c r="B4" s="33">
        <v>9733</v>
      </c>
      <c r="C4" s="77">
        <v>3.8197237931156276</v>
      </c>
      <c r="D4" s="33">
        <v>80986</v>
      </c>
      <c r="E4" s="78">
        <v>3.673780819730434</v>
      </c>
    </row>
    <row r="5" spans="1:5">
      <c r="A5" s="76" t="s">
        <v>83</v>
      </c>
      <c r="B5" s="33">
        <v>2042.1744659999997</v>
      </c>
      <c r="C5" s="77">
        <v>1.2109217450731418</v>
      </c>
      <c r="D5" s="33">
        <v>18974.153413</v>
      </c>
      <c r="E5" s="78">
        <v>1.1666053573270632</v>
      </c>
    </row>
    <row r="6" spans="1:5">
      <c r="A6" s="76" t="s">
        <v>84</v>
      </c>
      <c r="B6" s="33">
        <v>875.80750999999998</v>
      </c>
      <c r="C6" s="77">
        <v>1.8026574979014345</v>
      </c>
      <c r="D6" s="33">
        <v>8120.3861269999998</v>
      </c>
      <c r="E6" s="78">
        <v>1.7198170233496644</v>
      </c>
    </row>
    <row r="7" spans="1:5">
      <c r="A7" s="76" t="s">
        <v>85</v>
      </c>
      <c r="B7" s="33">
        <v>10534.696</v>
      </c>
      <c r="C7" s="77">
        <v>1.5677027473862613</v>
      </c>
      <c r="D7" s="33">
        <v>96736.591</v>
      </c>
      <c r="E7" s="78">
        <v>1.5185957228763518</v>
      </c>
    </row>
    <row r="8" spans="1:5" ht="12" thickBot="1">
      <c r="A8" s="79" t="s">
        <v>86</v>
      </c>
      <c r="B8" s="80">
        <v>26.959712864163929</v>
      </c>
      <c r="C8" s="81" t="s">
        <v>87</v>
      </c>
      <c r="D8" s="80">
        <v>26.524460214040062</v>
      </c>
      <c r="E8" s="82" t="s">
        <v>87</v>
      </c>
    </row>
    <row r="9" spans="1:5">
      <c r="C9" s="83"/>
      <c r="E9" s="83"/>
    </row>
    <row r="10" spans="1:5">
      <c r="A10" s="123" t="s">
        <v>88</v>
      </c>
      <c r="B10" s="123"/>
      <c r="C10" s="123"/>
      <c r="D10" s="123"/>
      <c r="E10" s="123"/>
    </row>
    <row r="11" spans="1:5">
      <c r="A11" s="4" t="s">
        <v>89</v>
      </c>
      <c r="B11" s="4"/>
      <c r="C11" s="84"/>
      <c r="D11" s="4"/>
      <c r="E11" s="84"/>
    </row>
    <row r="12" spans="1:5">
      <c r="A12" s="4" t="s">
        <v>90</v>
      </c>
      <c r="B12" s="4"/>
      <c r="C12" s="84"/>
      <c r="D12" s="4"/>
      <c r="E12" s="84"/>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C21" sqref="C21"/>
    </sheetView>
  </sheetViews>
  <sheetFormatPr baseColWidth="10" defaultColWidth="11.42578125" defaultRowHeight="11.25"/>
  <cols>
    <col min="1" max="1" width="25" style="6" bestFit="1" customWidth="1"/>
    <col min="2" max="4" width="20.7109375" style="6" customWidth="1"/>
    <col min="5" max="16384" width="11.42578125" style="6"/>
  </cols>
  <sheetData>
    <row r="1" spans="1:10">
      <c r="A1" s="72" t="s">
        <v>101</v>
      </c>
    </row>
    <row r="2" spans="1:10" ht="12" thickBot="1"/>
    <row r="3" spans="1:10">
      <c r="A3" s="91" t="s">
        <v>92</v>
      </c>
      <c r="B3" s="92" t="s">
        <v>93</v>
      </c>
      <c r="C3" s="92" t="s">
        <v>94</v>
      </c>
      <c r="D3" s="93" t="s">
        <v>95</v>
      </c>
    </row>
    <row r="4" spans="1:10">
      <c r="A4" s="76" t="s">
        <v>65</v>
      </c>
      <c r="B4" s="33">
        <v>2.657058162855388</v>
      </c>
      <c r="C4" s="33">
        <v>1.1280069545243252</v>
      </c>
      <c r="D4" s="85">
        <v>0.73975136134799135</v>
      </c>
    </row>
    <row r="5" spans="1:10">
      <c r="A5" s="76" t="s">
        <v>96</v>
      </c>
      <c r="B5" s="86">
        <v>34.146111098032634</v>
      </c>
      <c r="C5" s="86">
        <v>34.585689017228169</v>
      </c>
      <c r="D5" s="87">
        <v>20.887701633617588</v>
      </c>
    </row>
    <row r="6" spans="1:10">
      <c r="A6" s="76" t="s">
        <v>97</v>
      </c>
      <c r="B6" s="33">
        <v>5.2878792136004691</v>
      </c>
      <c r="C6" s="33">
        <v>7.6584772556841871</v>
      </c>
      <c r="D6" s="85">
        <v>27.925613890886673</v>
      </c>
    </row>
    <row r="7" spans="1:10">
      <c r="A7" s="76" t="s">
        <v>64</v>
      </c>
      <c r="B7" s="33">
        <v>19.79760023450131</v>
      </c>
      <c r="C7" s="33">
        <v>17.126335963109632</v>
      </c>
      <c r="D7" s="85">
        <v>22.028151649029077</v>
      </c>
    </row>
    <row r="8" spans="1:10">
      <c r="A8" s="76" t="s">
        <v>62</v>
      </c>
      <c r="B8" s="86">
        <v>7.9930545693962118</v>
      </c>
      <c r="C8" s="86">
        <v>8.7496569453238866</v>
      </c>
      <c r="D8" s="87">
        <v>8.3735744374807357</v>
      </c>
    </row>
    <row r="9" spans="1:10">
      <c r="A9" s="76" t="s">
        <v>98</v>
      </c>
      <c r="B9" s="33">
        <v>14.863855587289846</v>
      </c>
      <c r="C9" s="33">
        <v>15.741482686817609</v>
      </c>
      <c r="D9" s="85">
        <v>8.3016541662385706</v>
      </c>
    </row>
    <row r="10" spans="1:10">
      <c r="A10" s="76" t="s">
        <v>99</v>
      </c>
      <c r="B10" s="33">
        <v>15.093098082754356</v>
      </c>
      <c r="C10" s="33">
        <v>14.623215840364935</v>
      </c>
      <c r="D10" s="85">
        <v>9.832528511250386</v>
      </c>
    </row>
    <row r="11" spans="1:10" ht="12" thickBot="1">
      <c r="A11" s="88" t="s">
        <v>100</v>
      </c>
      <c r="B11" s="89">
        <v>0.16134305156978426</v>
      </c>
      <c r="C11" s="89">
        <v>0.38713533694725966</v>
      </c>
      <c r="D11" s="90">
        <v>1.9110243501489776</v>
      </c>
    </row>
    <row r="13" spans="1:10">
      <c r="A13" s="4" t="s">
        <v>88</v>
      </c>
      <c r="B13" s="4"/>
      <c r="C13" s="4"/>
      <c r="D13" s="4"/>
      <c r="E13" s="4"/>
      <c r="F13" s="4"/>
      <c r="G13" s="4"/>
      <c r="H13" s="4"/>
      <c r="I13" s="4"/>
      <c r="J13" s="4"/>
    </row>
    <row r="14" spans="1:10">
      <c r="A14" s="4" t="s">
        <v>89</v>
      </c>
      <c r="B14" s="4"/>
      <c r="C14" s="4"/>
      <c r="D14" s="4"/>
      <c r="E14" s="4"/>
      <c r="F14" s="4"/>
      <c r="G14" s="4"/>
      <c r="H14" s="4"/>
      <c r="I14" s="4"/>
      <c r="J14" s="4"/>
    </row>
    <row r="15" spans="1:10">
      <c r="A15" s="4" t="s">
        <v>102</v>
      </c>
      <c r="B15" s="4"/>
      <c r="C15" s="4"/>
      <c r="D15" s="4"/>
      <c r="E15" s="4"/>
      <c r="F15" s="4"/>
      <c r="G15" s="4"/>
      <c r="H15" s="4"/>
      <c r="I15" s="4"/>
      <c r="J15" s="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K11" sqref="K11"/>
    </sheetView>
  </sheetViews>
  <sheetFormatPr baseColWidth="10" defaultColWidth="11.42578125" defaultRowHeight="11.25"/>
  <cols>
    <col min="1" max="1" width="15.28515625" style="6" bestFit="1" customWidth="1"/>
    <col min="2" max="2" width="14" style="6" customWidth="1"/>
    <col min="3" max="3" width="13" style="6" customWidth="1"/>
    <col min="4" max="5" width="14" style="6" bestFit="1" customWidth="1"/>
    <col min="6" max="6" width="15" style="6" bestFit="1" customWidth="1"/>
    <col min="7" max="7" width="17.7109375" style="6" bestFit="1" customWidth="1"/>
    <col min="8" max="16384" width="11.42578125" style="6"/>
  </cols>
  <sheetData>
    <row r="1" spans="1:7">
      <c r="A1" s="72" t="s">
        <v>119</v>
      </c>
    </row>
    <row r="2" spans="1:7" ht="12" thickBot="1"/>
    <row r="3" spans="1:7">
      <c r="A3" s="91" t="s">
        <v>103</v>
      </c>
      <c r="B3" s="99" t="s">
        <v>104</v>
      </c>
      <c r="C3" s="99" t="s">
        <v>105</v>
      </c>
      <c r="D3" s="99" t="s">
        <v>106</v>
      </c>
      <c r="E3" s="99" t="s">
        <v>107</v>
      </c>
      <c r="F3" s="99" t="s">
        <v>108</v>
      </c>
      <c r="G3" s="100" t="s">
        <v>109</v>
      </c>
    </row>
    <row r="4" spans="1:7" ht="22.5">
      <c r="A4" s="95" t="s">
        <v>110</v>
      </c>
      <c r="B4" s="33">
        <v>22.222222222222221</v>
      </c>
      <c r="C4" s="33">
        <v>43.055555555555557</v>
      </c>
      <c r="D4" s="33">
        <v>11.111111111111111</v>
      </c>
      <c r="E4" s="33">
        <v>1.3888888888888888</v>
      </c>
      <c r="F4" s="33">
        <v>22.222222222222221</v>
      </c>
      <c r="G4" s="85">
        <v>0</v>
      </c>
    </row>
    <row r="5" spans="1:7" ht="22.5">
      <c r="A5" s="95" t="s">
        <v>111</v>
      </c>
      <c r="B5" s="33">
        <v>48.267326732673268</v>
      </c>
      <c r="C5" s="33">
        <v>38.118811881188115</v>
      </c>
      <c r="D5" s="33">
        <v>11.509900990099009</v>
      </c>
      <c r="E5" s="33">
        <v>1.4851485148514851</v>
      </c>
      <c r="F5" s="33">
        <v>0.61881188118811881</v>
      </c>
      <c r="G5" s="85">
        <v>0</v>
      </c>
    </row>
    <row r="6" spans="1:7" ht="33.75">
      <c r="A6" s="95" t="s">
        <v>112</v>
      </c>
      <c r="B6" s="33">
        <v>51.746187899655681</v>
      </c>
      <c r="C6" s="33">
        <v>42.49877029021151</v>
      </c>
      <c r="D6" s="33">
        <v>1.7707820954254796</v>
      </c>
      <c r="E6" s="33">
        <v>1.3280865715691097</v>
      </c>
      <c r="F6" s="33">
        <v>0.83620265617314316</v>
      </c>
      <c r="G6" s="85">
        <v>1.8199704869650764</v>
      </c>
    </row>
    <row r="7" spans="1:7" ht="22.5">
      <c r="A7" s="95" t="s">
        <v>113</v>
      </c>
      <c r="B7" s="33">
        <v>53.918495297805642</v>
      </c>
      <c r="C7" s="33">
        <v>42.110762800417973</v>
      </c>
      <c r="D7" s="33">
        <v>2.089864158829676</v>
      </c>
      <c r="E7" s="33">
        <v>1.567398119122257</v>
      </c>
      <c r="F7" s="33">
        <v>0.31347962382445144</v>
      </c>
      <c r="G7" s="85">
        <v>0</v>
      </c>
    </row>
    <row r="8" spans="1:7" ht="33.75">
      <c r="A8" s="95" t="s">
        <v>114</v>
      </c>
      <c r="B8" s="33">
        <v>61.613805970149251</v>
      </c>
      <c r="C8" s="33">
        <v>36.333955223880594</v>
      </c>
      <c r="D8" s="33">
        <v>1.8190298507462686</v>
      </c>
      <c r="E8" s="33">
        <v>0.41977611940298509</v>
      </c>
      <c r="F8" s="33">
        <v>0</v>
      </c>
      <c r="G8" s="85">
        <v>0</v>
      </c>
    </row>
    <row r="9" spans="1:7" ht="33.75">
      <c r="A9" s="101" t="s">
        <v>115</v>
      </c>
      <c r="B9" s="102">
        <v>67.142710366793381</v>
      </c>
      <c r="C9" s="102">
        <v>29.014692283982328</v>
      </c>
      <c r="D9" s="102">
        <v>2.270625706359807</v>
      </c>
      <c r="E9" s="102">
        <v>0.77057433473749104</v>
      </c>
      <c r="F9" s="102">
        <v>0.42124730298982843</v>
      </c>
      <c r="G9" s="103">
        <v>0.38015000513716224</v>
      </c>
    </row>
    <row r="10" spans="1:7" ht="22.5">
      <c r="A10" s="95" t="s">
        <v>116</v>
      </c>
      <c r="B10" s="33">
        <v>76.932515337423311</v>
      </c>
      <c r="C10" s="33">
        <v>19.509202453987729</v>
      </c>
      <c r="D10" s="33">
        <v>2.4539877300613497</v>
      </c>
      <c r="E10" s="33">
        <v>1.1042944785276074</v>
      </c>
      <c r="F10" s="33">
        <v>0</v>
      </c>
      <c r="G10" s="85">
        <v>0</v>
      </c>
    </row>
    <row r="11" spans="1:7" ht="33.75">
      <c r="A11" s="95" t="s">
        <v>117</v>
      </c>
      <c r="B11" s="33">
        <v>89.808682855040473</v>
      </c>
      <c r="C11" s="33">
        <v>9.7866077998528329</v>
      </c>
      <c r="D11" s="33">
        <v>0.18395879323031641</v>
      </c>
      <c r="E11" s="33">
        <v>0.18395879323031641</v>
      </c>
      <c r="F11" s="33">
        <v>0</v>
      </c>
      <c r="G11" s="85">
        <v>0</v>
      </c>
    </row>
    <row r="12" spans="1:7" ht="23.25" thickBot="1">
      <c r="A12" s="96" t="s">
        <v>118</v>
      </c>
      <c r="B12" s="97">
        <v>92.473118279569889</v>
      </c>
      <c r="C12" s="97">
        <v>7.5268817204301079</v>
      </c>
      <c r="D12" s="97">
        <v>0</v>
      </c>
      <c r="E12" s="97">
        <v>0</v>
      </c>
      <c r="F12" s="97">
        <v>0</v>
      </c>
      <c r="G12" s="98">
        <v>0</v>
      </c>
    </row>
    <row r="14" spans="1:7">
      <c r="A14" s="4" t="s">
        <v>88</v>
      </c>
      <c r="B14" s="4"/>
      <c r="C14" s="4"/>
      <c r="D14" s="4"/>
      <c r="E14" s="4"/>
      <c r="F14" s="4"/>
      <c r="G14" s="4"/>
    </row>
    <row r="15" spans="1:7">
      <c r="A15" s="4" t="s">
        <v>89</v>
      </c>
      <c r="B15" s="4"/>
      <c r="C15" s="4"/>
      <c r="D15" s="4"/>
      <c r="E15" s="4"/>
      <c r="F15" s="4"/>
      <c r="G15" s="4"/>
    </row>
    <row r="16" spans="1:7">
      <c r="A16" s="4" t="s">
        <v>120</v>
      </c>
      <c r="B16" s="4"/>
      <c r="C16" s="4"/>
      <c r="D16" s="4"/>
      <c r="E16" s="4"/>
      <c r="F16" s="4"/>
      <c r="G16" s="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B33" sqref="B33"/>
    </sheetView>
  </sheetViews>
  <sheetFormatPr baseColWidth="10" defaultColWidth="11.42578125" defaultRowHeight="11.25"/>
  <cols>
    <col min="1" max="1" width="45.7109375" style="17" customWidth="1"/>
    <col min="2" max="2" width="72.42578125" style="17" customWidth="1"/>
    <col min="3" max="6" width="25.7109375" style="17" customWidth="1"/>
    <col min="7" max="16384" width="11.42578125" style="17"/>
  </cols>
  <sheetData>
    <row r="1" spans="1:6">
      <c r="A1" s="72" t="s">
        <v>23</v>
      </c>
      <c r="B1" s="6"/>
      <c r="C1" s="6"/>
      <c r="D1" s="6"/>
      <c r="E1" s="6"/>
      <c r="F1" s="6"/>
    </row>
    <row r="2" spans="1:6">
      <c r="A2" s="104"/>
      <c r="B2" s="6"/>
      <c r="C2" s="6"/>
      <c r="D2" s="6"/>
      <c r="E2" s="6"/>
      <c r="F2" s="6"/>
    </row>
    <row r="3" spans="1:6" ht="12" thickBot="1">
      <c r="A3" s="6"/>
      <c r="B3" s="6"/>
      <c r="C3" s="6"/>
      <c r="D3" s="6"/>
      <c r="E3" s="6"/>
      <c r="F3" s="6"/>
    </row>
    <row r="4" spans="1:6">
      <c r="A4" s="105" t="s">
        <v>121</v>
      </c>
      <c r="B4" s="106" t="s">
        <v>122</v>
      </c>
      <c r="C4" s="106" t="s">
        <v>123</v>
      </c>
      <c r="D4" s="107" t="s">
        <v>124</v>
      </c>
      <c r="E4" s="107" t="s">
        <v>125</v>
      </c>
      <c r="F4" s="108" t="s">
        <v>126</v>
      </c>
    </row>
    <row r="5" spans="1:6">
      <c r="A5" s="109" t="s">
        <v>127</v>
      </c>
      <c r="B5" s="110" t="s">
        <v>128</v>
      </c>
      <c r="C5" s="111" t="s">
        <v>54</v>
      </c>
      <c r="D5" s="112" t="s">
        <v>129</v>
      </c>
      <c r="E5" s="111" t="s">
        <v>130</v>
      </c>
      <c r="F5" s="113" t="s">
        <v>131</v>
      </c>
    </row>
    <row r="6" spans="1:6">
      <c r="A6" s="76" t="s">
        <v>132</v>
      </c>
      <c r="B6" s="6" t="s">
        <v>133</v>
      </c>
      <c r="C6" s="6" t="s">
        <v>62</v>
      </c>
      <c r="D6" s="114" t="s">
        <v>134</v>
      </c>
      <c r="E6" s="115" t="s">
        <v>130</v>
      </c>
      <c r="F6" s="116" t="s">
        <v>131</v>
      </c>
    </row>
    <row r="7" spans="1:6">
      <c r="A7" s="76" t="s">
        <v>135</v>
      </c>
      <c r="B7" s="117" t="s">
        <v>136</v>
      </c>
      <c r="C7" s="115" t="s">
        <v>137</v>
      </c>
      <c r="D7" s="114" t="s">
        <v>134</v>
      </c>
      <c r="E7" s="6" t="s">
        <v>138</v>
      </c>
      <c r="F7" s="116" t="s">
        <v>139</v>
      </c>
    </row>
    <row r="8" spans="1:6">
      <c r="A8" s="76" t="s">
        <v>140</v>
      </c>
      <c r="B8" s="6" t="s">
        <v>141</v>
      </c>
      <c r="C8" s="6" t="s">
        <v>54</v>
      </c>
      <c r="D8" s="114" t="s">
        <v>134</v>
      </c>
      <c r="E8" s="6" t="s">
        <v>130</v>
      </c>
      <c r="F8" s="116" t="s">
        <v>142</v>
      </c>
    </row>
    <row r="9" spans="1:6">
      <c r="A9" s="76" t="s">
        <v>143</v>
      </c>
      <c r="B9" s="117" t="s">
        <v>144</v>
      </c>
      <c r="C9" s="115" t="s">
        <v>137</v>
      </c>
      <c r="D9" s="114" t="s">
        <v>145</v>
      </c>
      <c r="E9" s="115" t="s">
        <v>130</v>
      </c>
      <c r="F9" s="116" t="s">
        <v>131</v>
      </c>
    </row>
    <row r="10" spans="1:6">
      <c r="A10" s="76" t="s">
        <v>146</v>
      </c>
      <c r="B10" s="117" t="s">
        <v>147</v>
      </c>
      <c r="C10" s="115" t="s">
        <v>63</v>
      </c>
      <c r="D10" s="114" t="s">
        <v>148</v>
      </c>
      <c r="E10" s="6" t="s">
        <v>130</v>
      </c>
      <c r="F10" s="116" t="s">
        <v>149</v>
      </c>
    </row>
    <row r="11" spans="1:6">
      <c r="A11" s="76" t="s">
        <v>150</v>
      </c>
      <c r="B11" s="117" t="s">
        <v>144</v>
      </c>
      <c r="C11" s="115" t="s">
        <v>137</v>
      </c>
      <c r="D11" s="114" t="s">
        <v>148</v>
      </c>
      <c r="E11" s="115" t="s">
        <v>151</v>
      </c>
      <c r="F11" s="116" t="s">
        <v>152</v>
      </c>
    </row>
    <row r="12" spans="1:6">
      <c r="A12" s="76" t="s">
        <v>146</v>
      </c>
      <c r="B12" s="117" t="s">
        <v>147</v>
      </c>
      <c r="C12" s="115" t="s">
        <v>63</v>
      </c>
      <c r="D12" s="114" t="s">
        <v>148</v>
      </c>
      <c r="E12" s="115" t="s">
        <v>130</v>
      </c>
      <c r="F12" s="116" t="s">
        <v>153</v>
      </c>
    </row>
    <row r="13" spans="1:6">
      <c r="A13" s="76" t="s">
        <v>154</v>
      </c>
      <c r="B13" s="117" t="s">
        <v>155</v>
      </c>
      <c r="C13" s="115" t="s">
        <v>55</v>
      </c>
      <c r="D13" s="114" t="s">
        <v>148</v>
      </c>
      <c r="E13" s="115" t="s">
        <v>130</v>
      </c>
      <c r="F13" s="116" t="s">
        <v>131</v>
      </c>
    </row>
    <row r="14" spans="1:6" ht="12" thickBot="1">
      <c r="A14" s="88" t="s">
        <v>150</v>
      </c>
      <c r="B14" s="118" t="s">
        <v>144</v>
      </c>
      <c r="C14" s="119" t="s">
        <v>137</v>
      </c>
      <c r="D14" s="120" t="s">
        <v>156</v>
      </c>
      <c r="E14" s="119" t="s">
        <v>138</v>
      </c>
      <c r="F14" s="121" t="s">
        <v>157</v>
      </c>
    </row>
    <row r="15" spans="1:6">
      <c r="A15" s="6"/>
      <c r="B15" s="6"/>
      <c r="C15" s="6"/>
      <c r="D15" s="6"/>
      <c r="E15" s="6"/>
      <c r="F15" s="6"/>
    </row>
    <row r="16" spans="1:6">
      <c r="A16" s="123" t="s">
        <v>158</v>
      </c>
      <c r="B16" s="122"/>
      <c r="C16" s="122"/>
      <c r="D16" s="122"/>
      <c r="E16" s="94"/>
      <c r="F16" s="94"/>
    </row>
    <row r="17" spans="1:6">
      <c r="A17" s="4" t="s">
        <v>159</v>
      </c>
      <c r="B17" s="6"/>
      <c r="C17" s="6"/>
      <c r="D17" s="6"/>
      <c r="E17" s="6"/>
      <c r="F17"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topLeftCell="A34" workbookViewId="0">
      <selection activeCell="A55" sqref="A55"/>
    </sheetView>
  </sheetViews>
  <sheetFormatPr baseColWidth="10" defaultColWidth="11.42578125" defaultRowHeight="11.25"/>
  <cols>
    <col min="1" max="1" width="56.28515625" style="6" bestFit="1" customWidth="1"/>
    <col min="2" max="2" width="14.42578125" style="6" bestFit="1" customWidth="1"/>
    <col min="3" max="3" width="10.28515625" style="6" bestFit="1" customWidth="1"/>
    <col min="4" max="4" width="11.42578125" style="6" bestFit="1" customWidth="1"/>
    <col min="5" max="16384" width="11.42578125" style="6"/>
  </cols>
  <sheetData>
    <row r="1" spans="1:4">
      <c r="A1" s="6" t="s">
        <v>215</v>
      </c>
    </row>
    <row r="3" spans="1:4" ht="45">
      <c r="A3" s="191"/>
      <c r="B3" s="192" t="s">
        <v>26</v>
      </c>
      <c r="C3" s="186" t="s">
        <v>27</v>
      </c>
      <c r="D3" s="193" t="s">
        <v>217</v>
      </c>
    </row>
    <row r="4" spans="1:4">
      <c r="A4" s="194" t="s">
        <v>218</v>
      </c>
      <c r="B4" s="195"/>
      <c r="C4" s="196"/>
      <c r="D4" s="195"/>
    </row>
    <row r="5" spans="1:4">
      <c r="A5" s="197" t="s">
        <v>234</v>
      </c>
      <c r="B5" s="198">
        <f>5994336/1000</f>
        <v>5994.3360000000002</v>
      </c>
      <c r="C5" s="199">
        <v>67186.638000000006</v>
      </c>
      <c r="D5" s="200">
        <f>(B5/C5)*100</f>
        <v>8.9219168847234176</v>
      </c>
    </row>
    <row r="6" spans="1:4">
      <c r="A6" s="125" t="s">
        <v>235</v>
      </c>
      <c r="B6" s="201">
        <v>0.6</v>
      </c>
      <c r="C6" s="202">
        <v>0.5</v>
      </c>
      <c r="D6" s="203"/>
    </row>
    <row r="7" spans="1:4">
      <c r="A7" s="204" t="s">
        <v>236</v>
      </c>
      <c r="B7" s="201">
        <v>0</v>
      </c>
      <c r="C7" s="202">
        <v>0.4</v>
      </c>
      <c r="D7" s="203"/>
    </row>
    <row r="8" spans="1:4">
      <c r="A8" s="204" t="s">
        <v>237</v>
      </c>
      <c r="B8" s="201">
        <v>0.6</v>
      </c>
      <c r="C8" s="202">
        <v>0.1</v>
      </c>
      <c r="D8" s="203"/>
    </row>
    <row r="9" spans="1:4">
      <c r="A9" s="205" t="s">
        <v>238</v>
      </c>
      <c r="B9" s="201"/>
      <c r="C9" s="202"/>
      <c r="D9" s="203"/>
    </row>
    <row r="10" spans="1:4">
      <c r="A10" s="204" t="s">
        <v>219</v>
      </c>
      <c r="B10" s="206">
        <v>27.1</v>
      </c>
      <c r="C10" s="207">
        <v>30</v>
      </c>
      <c r="D10" s="200">
        <f>((B$5*(B10/100))/(C$5*(C10/100)))*100</f>
        <v>8.0594649192001544</v>
      </c>
    </row>
    <row r="11" spans="1:4">
      <c r="A11" s="204" t="s">
        <v>220</v>
      </c>
      <c r="B11" s="206">
        <v>42.8</v>
      </c>
      <c r="C11" s="207">
        <v>44.4</v>
      </c>
      <c r="D11" s="200">
        <f t="shared" ref="D11:D12" si="0">((B$5*(B11/100))/(C$5*(C11/100)))*100</f>
        <v>8.6004063663550046</v>
      </c>
    </row>
    <row r="12" spans="1:4">
      <c r="A12" s="204" t="s">
        <v>221</v>
      </c>
      <c r="B12" s="206">
        <v>30.1</v>
      </c>
      <c r="C12" s="207">
        <v>25.6</v>
      </c>
      <c r="D12" s="200">
        <f t="shared" si="0"/>
        <v>10.490222587116206</v>
      </c>
    </row>
    <row r="13" spans="1:4">
      <c r="A13" s="208" t="s">
        <v>239</v>
      </c>
      <c r="B13" s="206"/>
      <c r="C13" s="207"/>
      <c r="D13" s="200"/>
    </row>
    <row r="14" spans="1:4">
      <c r="A14" s="204" t="s">
        <v>222</v>
      </c>
      <c r="B14" s="209">
        <v>529</v>
      </c>
      <c r="C14" s="207">
        <v>6805</v>
      </c>
      <c r="D14" s="200">
        <f>(B14/C14)*100</f>
        <v>7.7736958119030124</v>
      </c>
    </row>
    <row r="15" spans="1:4">
      <c r="A15" s="204" t="s">
        <v>223</v>
      </c>
      <c r="B15" s="209">
        <v>447</v>
      </c>
      <c r="C15" s="207">
        <v>5536</v>
      </c>
      <c r="D15" s="200">
        <f t="shared" ref="D15:D18" si="1">(B15/C15)*100</f>
        <v>8.074421965317919</v>
      </c>
    </row>
    <row r="16" spans="1:4">
      <c r="A16" s="204" t="s">
        <v>224</v>
      </c>
      <c r="B16" s="209">
        <v>194</v>
      </c>
      <c r="C16" s="207">
        <v>2551</v>
      </c>
      <c r="D16" s="200">
        <f t="shared" si="1"/>
        <v>7.6048608388867107</v>
      </c>
    </row>
    <row r="17" spans="1:4">
      <c r="A17" s="125" t="s">
        <v>240</v>
      </c>
      <c r="B17" s="209">
        <v>260.68799999999999</v>
      </c>
      <c r="C17" s="207">
        <v>4335.4489999999996</v>
      </c>
      <c r="D17" s="200">
        <f t="shared" si="1"/>
        <v>6.0129412201596653</v>
      </c>
    </row>
    <row r="18" spans="1:4">
      <c r="A18" s="197" t="s">
        <v>241</v>
      </c>
      <c r="B18" s="210">
        <v>355.81700000000001</v>
      </c>
      <c r="C18" s="211">
        <v>6106.6949999999997</v>
      </c>
      <c r="D18" s="212">
        <f t="shared" si="1"/>
        <v>5.8266705640284977</v>
      </c>
    </row>
    <row r="19" spans="1:4">
      <c r="A19" s="194" t="s">
        <v>225</v>
      </c>
      <c r="B19" s="213"/>
      <c r="C19" s="214"/>
      <c r="D19" s="215"/>
    </row>
    <row r="20" spans="1:4">
      <c r="A20" s="125" t="s">
        <v>242</v>
      </c>
      <c r="B20" s="209">
        <v>71.31003733038942</v>
      </c>
      <c r="C20" s="207">
        <v>106.10524670033124</v>
      </c>
      <c r="D20" s="203"/>
    </row>
    <row r="21" spans="1:4">
      <c r="A21" s="125" t="s">
        <v>243</v>
      </c>
      <c r="B21" s="209">
        <v>84061</v>
      </c>
      <c r="C21" s="207">
        <v>636263</v>
      </c>
      <c r="D21" s="200">
        <f t="shared" ref="D21:D27" si="2">(B21/C21)*100</f>
        <v>13.211675046325183</v>
      </c>
    </row>
    <row r="22" spans="1:4">
      <c r="A22" s="125" t="s">
        <v>244</v>
      </c>
      <c r="B22" s="201">
        <v>12</v>
      </c>
      <c r="C22" s="207">
        <v>101</v>
      </c>
      <c r="D22" s="200">
        <f t="shared" si="2"/>
        <v>11.881188118811881</v>
      </c>
    </row>
    <row r="23" spans="1:4">
      <c r="A23" s="125" t="s">
        <v>245</v>
      </c>
      <c r="B23" s="209">
        <v>4466</v>
      </c>
      <c r="C23" s="207">
        <v>35885</v>
      </c>
      <c r="D23" s="200">
        <f t="shared" si="2"/>
        <v>12.445311411453254</v>
      </c>
    </row>
    <row r="24" spans="1:4">
      <c r="A24" s="125" t="s">
        <v>246</v>
      </c>
      <c r="B24" s="201">
        <v>260</v>
      </c>
      <c r="C24" s="207">
        <v>2063</v>
      </c>
      <c r="D24" s="200">
        <f t="shared" si="2"/>
        <v>12.603005332040718</v>
      </c>
    </row>
    <row r="25" spans="1:4">
      <c r="A25" s="197" t="s">
        <v>247</v>
      </c>
      <c r="B25" s="216">
        <v>153</v>
      </c>
      <c r="C25" s="211">
        <v>1267</v>
      </c>
      <c r="D25" s="212">
        <f t="shared" si="2"/>
        <v>12.075769534333071</v>
      </c>
    </row>
    <row r="26" spans="1:4">
      <c r="A26" s="217" t="s">
        <v>226</v>
      </c>
      <c r="B26" s="201"/>
      <c r="C26" s="218"/>
      <c r="D26" s="203"/>
    </row>
    <row r="27" spans="1:4">
      <c r="A27" s="125" t="s">
        <v>248</v>
      </c>
      <c r="B27" s="209">
        <v>163898</v>
      </c>
      <c r="C27" s="207">
        <v>2194200</v>
      </c>
      <c r="D27" s="200">
        <f t="shared" si="2"/>
        <v>7.4696016771488472</v>
      </c>
    </row>
    <row r="28" spans="1:4">
      <c r="A28" s="125" t="s">
        <v>249</v>
      </c>
      <c r="B28" s="209">
        <v>27725</v>
      </c>
      <c r="C28" s="207">
        <v>33022</v>
      </c>
      <c r="D28" s="200"/>
    </row>
    <row r="29" spans="1:4" ht="22.5">
      <c r="A29" s="219" t="s">
        <v>250</v>
      </c>
      <c r="B29" s="206">
        <v>4.3</v>
      </c>
      <c r="C29" s="220">
        <v>1.8</v>
      </c>
      <c r="D29" s="221"/>
    </row>
    <row r="30" spans="1:4" ht="22.5">
      <c r="A30" s="219" t="s">
        <v>251</v>
      </c>
      <c r="B30" s="206">
        <v>20.399999999999999</v>
      </c>
      <c r="C30" s="220">
        <v>19.7</v>
      </c>
      <c r="D30" s="221"/>
    </row>
    <row r="31" spans="1:4" ht="22.5">
      <c r="A31" s="219" t="s">
        <v>252</v>
      </c>
      <c r="B31" s="206">
        <v>75.3</v>
      </c>
      <c r="C31" s="220">
        <v>78.599999999999994</v>
      </c>
      <c r="D31" s="221"/>
    </row>
    <row r="32" spans="1:4">
      <c r="A32" s="222" t="s">
        <v>253</v>
      </c>
      <c r="B32" s="223">
        <v>43</v>
      </c>
      <c r="C32" s="224">
        <v>53</v>
      </c>
      <c r="D32" s="203"/>
    </row>
    <row r="33" spans="1:4">
      <c r="A33" s="205" t="s">
        <v>254</v>
      </c>
      <c r="B33" s="206"/>
      <c r="C33" s="220"/>
      <c r="D33" s="221"/>
    </row>
    <row r="34" spans="1:4">
      <c r="A34" s="204" t="s">
        <v>227</v>
      </c>
      <c r="B34" s="209">
        <v>209.1</v>
      </c>
      <c r="C34" s="225">
        <v>2477.5</v>
      </c>
      <c r="D34" s="200">
        <f t="shared" ref="D34:D37" si="3">(B34/C34)*100</f>
        <v>8.439959636730574</v>
      </c>
    </row>
    <row r="35" spans="1:4">
      <c r="A35" s="204" t="s">
        <v>228</v>
      </c>
      <c r="B35" s="209">
        <v>116.1</v>
      </c>
      <c r="C35" s="225">
        <v>1186.5999999999999</v>
      </c>
      <c r="D35" s="200">
        <f t="shared" si="3"/>
        <v>9.7842575425585707</v>
      </c>
    </row>
    <row r="36" spans="1:4">
      <c r="A36" s="204" t="s">
        <v>229</v>
      </c>
      <c r="B36" s="209">
        <v>188.1</v>
      </c>
      <c r="C36" s="225">
        <v>1984.2</v>
      </c>
      <c r="D36" s="200">
        <f t="shared" si="3"/>
        <v>9.4798911400060462</v>
      </c>
    </row>
    <row r="37" spans="1:4">
      <c r="A37" s="125" t="s">
        <v>255</v>
      </c>
      <c r="B37" s="209">
        <v>2688.1680000000001</v>
      </c>
      <c r="C37" s="226">
        <v>30757.808000000001</v>
      </c>
      <c r="D37" s="200">
        <f t="shared" si="3"/>
        <v>8.7397905598474388</v>
      </c>
    </row>
    <row r="38" spans="1:4">
      <c r="A38" s="125" t="s">
        <v>256</v>
      </c>
      <c r="B38" s="201">
        <v>8.8000000000000007</v>
      </c>
      <c r="C38" s="227">
        <v>9.4</v>
      </c>
      <c r="D38" s="203"/>
    </row>
    <row r="39" spans="1:4">
      <c r="A39" s="125" t="s">
        <v>257</v>
      </c>
      <c r="B39" s="206">
        <v>71.2</v>
      </c>
      <c r="C39" s="228">
        <v>70.7</v>
      </c>
      <c r="D39" s="203"/>
    </row>
    <row r="40" spans="1:4">
      <c r="A40" s="125" t="s">
        <v>258</v>
      </c>
      <c r="B40" s="209">
        <v>20148</v>
      </c>
      <c r="C40" s="207">
        <v>20265</v>
      </c>
      <c r="D40" s="203"/>
    </row>
    <row r="41" spans="1:4">
      <c r="A41" s="125" t="s">
        <v>259</v>
      </c>
      <c r="B41" s="229">
        <v>13.7</v>
      </c>
      <c r="C41" s="230">
        <v>14.6</v>
      </c>
      <c r="D41" s="203"/>
    </row>
    <row r="42" spans="1:4">
      <c r="A42" s="231" t="s">
        <v>260</v>
      </c>
      <c r="B42" s="209">
        <v>81</v>
      </c>
      <c r="C42" s="207">
        <v>1296</v>
      </c>
      <c r="D42" s="200">
        <f>100*B42/C42</f>
        <v>6.25</v>
      </c>
    </row>
    <row r="43" spans="1:4">
      <c r="A43" s="232" t="s">
        <v>261</v>
      </c>
      <c r="B43" s="209">
        <v>209</v>
      </c>
      <c r="C43" s="207">
        <v>4800</v>
      </c>
      <c r="D43" s="200">
        <f>100*B43/C43</f>
        <v>4.354166666666667</v>
      </c>
    </row>
    <row r="44" spans="1:4">
      <c r="A44" s="233" t="s">
        <v>230</v>
      </c>
      <c r="B44" s="201"/>
      <c r="C44" s="234"/>
      <c r="D44" s="203"/>
    </row>
    <row r="45" spans="1:4" ht="22.5">
      <c r="A45" s="219" t="s">
        <v>262</v>
      </c>
      <c r="B45" s="206">
        <v>11.9</v>
      </c>
      <c r="C45" s="235">
        <v>9.5</v>
      </c>
      <c r="D45" s="221"/>
    </row>
    <row r="46" spans="1:4">
      <c r="A46" s="111" t="s">
        <v>263</v>
      </c>
      <c r="B46" s="209">
        <v>42395</v>
      </c>
      <c r="C46" s="236">
        <v>338162</v>
      </c>
      <c r="D46" s="200">
        <f t="shared" ref="D46" si="4">(B46/C46)*100</f>
        <v>12.536890602728871</v>
      </c>
    </row>
    <row r="47" spans="1:4">
      <c r="A47" s="237" t="s">
        <v>264</v>
      </c>
      <c r="B47" s="238">
        <v>22.8</v>
      </c>
      <c r="C47" s="239">
        <v>34.090000000000003</v>
      </c>
      <c r="D47" s="200"/>
    </row>
    <row r="48" spans="1:4">
      <c r="A48" s="111" t="s">
        <v>265</v>
      </c>
      <c r="B48" s="209">
        <v>14324</v>
      </c>
      <c r="C48" s="236">
        <v>142090</v>
      </c>
      <c r="D48" s="200">
        <f t="shared" ref="D48" si="5">(B48/C48)*100</f>
        <v>10.080934618903511</v>
      </c>
    </row>
    <row r="49" spans="1:4">
      <c r="A49" s="237" t="s">
        <v>266</v>
      </c>
      <c r="B49" s="240">
        <v>18.982127897235401</v>
      </c>
      <c r="C49" s="241">
        <v>31.1936096840031</v>
      </c>
      <c r="D49" s="200"/>
    </row>
    <row r="50" spans="1:4">
      <c r="A50" s="125"/>
    </row>
    <row r="51" spans="1:4">
      <c r="A51" s="246" t="s">
        <v>267</v>
      </c>
      <c r="C51" s="242"/>
    </row>
    <row r="52" spans="1:4">
      <c r="A52" s="247" t="s">
        <v>231</v>
      </c>
      <c r="C52" s="242"/>
    </row>
    <row r="53" spans="1:4" ht="45">
      <c r="A53" s="248" t="s">
        <v>232</v>
      </c>
    </row>
    <row r="54" spans="1:4" ht="45">
      <c r="A54" s="249" t="s">
        <v>233</v>
      </c>
      <c r="C54" s="242"/>
    </row>
    <row r="55" spans="1:4" ht="90">
      <c r="A55" s="259" t="s">
        <v>288</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baseColWidth="10" defaultColWidth="11.42578125" defaultRowHeight="11.25"/>
  <cols>
    <col min="1" max="1" width="72.42578125" style="6" bestFit="1" customWidth="1"/>
    <col min="2" max="16384" width="11.42578125" style="6"/>
  </cols>
  <sheetData>
    <row r="1" spans="1:3">
      <c r="A1" s="72" t="s">
        <v>216</v>
      </c>
    </row>
    <row r="2" spans="1:3" ht="12" thickBot="1"/>
    <row r="3" spans="1:3" ht="45">
      <c r="A3" s="243" t="s">
        <v>268</v>
      </c>
      <c r="B3" s="244" t="s">
        <v>269</v>
      </c>
      <c r="C3" s="245" t="s">
        <v>270</v>
      </c>
    </row>
    <row r="4" spans="1:3">
      <c r="A4" s="250" t="s">
        <v>271</v>
      </c>
      <c r="B4" s="251">
        <v>2272.8691234050698</v>
      </c>
      <c r="C4" s="252">
        <v>0.37917173371454044</v>
      </c>
    </row>
    <row r="5" spans="1:3">
      <c r="A5" s="253" t="s">
        <v>272</v>
      </c>
      <c r="B5" s="254">
        <v>1991.0884094638502</v>
      </c>
      <c r="C5" s="252">
        <v>0.33216362368647717</v>
      </c>
    </row>
    <row r="6" spans="1:3">
      <c r="A6" s="253" t="s">
        <v>273</v>
      </c>
      <c r="B6" s="254">
        <v>635.08227678471405</v>
      </c>
      <c r="C6" s="252">
        <v>0.10594769644240597</v>
      </c>
    </row>
    <row r="7" spans="1:3">
      <c r="A7" s="253" t="s">
        <v>274</v>
      </c>
      <c r="B7" s="254">
        <v>387.37060222218446</v>
      </c>
      <c r="C7" s="252">
        <v>6.4623159038116954E-2</v>
      </c>
    </row>
    <row r="8" spans="1:3">
      <c r="A8" s="253" t="s">
        <v>275</v>
      </c>
      <c r="B8" s="254">
        <v>376.05599342411034</v>
      </c>
      <c r="C8" s="252">
        <v>6.273559772185415E-2</v>
      </c>
    </row>
    <row r="9" spans="1:3">
      <c r="A9" s="253" t="s">
        <v>276</v>
      </c>
      <c r="B9" s="254">
        <v>331.8335947000715</v>
      </c>
      <c r="C9" s="252">
        <v>5.5358189396605355E-2</v>
      </c>
    </row>
    <row r="10" spans="1:3">
      <c r="A10" s="253" t="s">
        <v>277</v>
      </c>
      <c r="B10" s="254">
        <v>0</v>
      </c>
      <c r="C10" s="252">
        <v>0</v>
      </c>
    </row>
    <row r="11" spans="1:3">
      <c r="A11" s="255" t="s">
        <v>278</v>
      </c>
      <c r="B11" s="254">
        <v>0</v>
      </c>
      <c r="C11" s="252">
        <v>0</v>
      </c>
    </row>
    <row r="12" spans="1:3">
      <c r="A12" s="253"/>
      <c r="B12" s="257">
        <v>5994.2999999999993</v>
      </c>
      <c r="C12" s="256">
        <v>1</v>
      </c>
    </row>
    <row r="13" spans="1:3">
      <c r="A13" s="4" t="s">
        <v>289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G27" sqref="G27"/>
    </sheetView>
  </sheetViews>
  <sheetFormatPr baseColWidth="10" defaultColWidth="11.42578125" defaultRowHeight="11.25"/>
  <cols>
    <col min="1" max="16384" width="11.42578125" style="125"/>
  </cols>
  <sheetData>
    <row r="1" spans="1:3">
      <c r="A1" s="274" t="s">
        <v>169</v>
      </c>
    </row>
    <row r="4" spans="1:3">
      <c r="A4" s="125" t="s">
        <v>160</v>
      </c>
      <c r="B4" s="126">
        <f>C4/C$9</f>
        <v>0.16958558432532891</v>
      </c>
      <c r="C4" s="127">
        <v>145378.60039999991</v>
      </c>
    </row>
    <row r="5" spans="1:3">
      <c r="A5" s="125" t="s">
        <v>161</v>
      </c>
      <c r="B5" s="126">
        <f>C5/C$9</f>
        <v>8.3721527513990104E-2</v>
      </c>
      <c r="C5" s="127">
        <v>71770.95</v>
      </c>
    </row>
    <row r="6" spans="1:3">
      <c r="A6" s="125" t="s">
        <v>162</v>
      </c>
      <c r="B6" s="126">
        <f>C6/C$9</f>
        <v>0.13793271977820157</v>
      </c>
      <c r="C6" s="127">
        <v>118243.92875429883</v>
      </c>
    </row>
    <row r="7" spans="1:3">
      <c r="A7" s="125" t="s">
        <v>163</v>
      </c>
      <c r="B7" s="126">
        <f>C7/C$9</f>
        <v>0.16950704274358699</v>
      </c>
      <c r="C7" s="127">
        <v>145311.26999999999</v>
      </c>
    </row>
    <row r="8" spans="1:3">
      <c r="A8" s="125" t="s">
        <v>164</v>
      </c>
      <c r="B8" s="126">
        <f>C8/C$9</f>
        <v>0.43925312563889246</v>
      </c>
      <c r="C8" s="127">
        <v>376553.26</v>
      </c>
    </row>
    <row r="9" spans="1:3">
      <c r="C9" s="187">
        <v>857258.00915429869</v>
      </c>
    </row>
    <row r="11" spans="1:3">
      <c r="A11" s="128" t="s">
        <v>165</v>
      </c>
    </row>
    <row r="12" spans="1:3">
      <c r="A12" s="128" t="s">
        <v>168</v>
      </c>
    </row>
    <row r="13" spans="1:3">
      <c r="A13" s="128" t="s">
        <v>166</v>
      </c>
    </row>
    <row r="14" spans="1:3">
      <c r="A14" s="128" t="s">
        <v>167</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heetViews>
  <sheetFormatPr baseColWidth="10" defaultColWidth="9.28515625" defaultRowHeight="11.25"/>
  <cols>
    <col min="1" max="1" width="26.140625" style="125" customWidth="1"/>
    <col min="2" max="2" width="11.7109375" style="125" customWidth="1"/>
    <col min="3" max="3" width="17.5703125" style="125" customWidth="1"/>
    <col min="4" max="4" width="17.140625" style="125" customWidth="1"/>
    <col min="5" max="5" width="16.28515625" style="125" customWidth="1"/>
    <col min="6" max="16384" width="9.28515625" style="125"/>
  </cols>
  <sheetData>
    <row r="1" spans="1:10">
      <c r="A1" s="274" t="s">
        <v>185</v>
      </c>
    </row>
    <row r="2" spans="1:10">
      <c r="A2" s="124"/>
    </row>
    <row r="3" spans="1:10">
      <c r="A3" s="124"/>
      <c r="E3" s="129" t="s">
        <v>170</v>
      </c>
    </row>
    <row r="5" spans="1:10" ht="22.5">
      <c r="A5" s="140"/>
      <c r="B5" s="141" t="s">
        <v>171</v>
      </c>
      <c r="C5" s="141" t="s">
        <v>162</v>
      </c>
      <c r="D5" s="141" t="s">
        <v>172</v>
      </c>
      <c r="E5" s="142" t="s">
        <v>164</v>
      </c>
    </row>
    <row r="6" spans="1:10">
      <c r="A6" s="130" t="s">
        <v>173</v>
      </c>
      <c r="B6" s="143"/>
      <c r="C6" s="143"/>
      <c r="D6" s="136"/>
      <c r="E6" s="143"/>
    </row>
    <row r="7" spans="1:10">
      <c r="A7" s="144" t="s">
        <v>174</v>
      </c>
      <c r="B7" s="127">
        <v>71770.95</v>
      </c>
      <c r="C7" s="127">
        <v>118243.92875429883</v>
      </c>
      <c r="D7" s="127">
        <v>145311.26999999999</v>
      </c>
      <c r="E7" s="127">
        <v>376553.26</v>
      </c>
    </row>
    <row r="8" spans="1:10" ht="33.75">
      <c r="A8" s="131" t="s">
        <v>175</v>
      </c>
      <c r="B8" s="132">
        <v>4.6681561272353234E-2</v>
      </c>
      <c r="C8" s="132">
        <v>0.52430379182436648</v>
      </c>
      <c r="D8" s="133">
        <v>0.3994917444055599</v>
      </c>
      <c r="E8" s="133">
        <v>0.39134104707646816</v>
      </c>
    </row>
    <row r="9" spans="1:10">
      <c r="A9" s="134" t="s">
        <v>176</v>
      </c>
      <c r="B9" s="135">
        <v>48106.52</v>
      </c>
      <c r="C9" s="135">
        <v>94519.174454846769</v>
      </c>
      <c r="D9" s="135">
        <v>97435.24</v>
      </c>
      <c r="E9" s="135">
        <v>310990.90999999997</v>
      </c>
    </row>
    <row r="10" spans="1:10">
      <c r="A10" s="134" t="s">
        <v>177</v>
      </c>
      <c r="B10" s="135">
        <v>23664.43</v>
      </c>
      <c r="C10" s="135">
        <v>23724.754299452023</v>
      </c>
      <c r="D10" s="135">
        <v>47876.02</v>
      </c>
      <c r="E10" s="135">
        <v>65562.350000000006</v>
      </c>
      <c r="H10" s="127"/>
      <c r="I10" s="127"/>
      <c r="J10" s="127"/>
    </row>
    <row r="11" spans="1:10">
      <c r="A11" s="136" t="s">
        <v>178</v>
      </c>
      <c r="B11" s="145"/>
      <c r="C11" s="146"/>
      <c r="D11" s="145"/>
      <c r="E11" s="145"/>
    </row>
    <row r="12" spans="1:10">
      <c r="A12" s="144" t="s">
        <v>174</v>
      </c>
      <c r="B12" s="137">
        <v>12.081599968487591</v>
      </c>
      <c r="C12" s="138">
        <v>19.904652870162451</v>
      </c>
      <c r="D12" s="147">
        <v>34.299378009076712</v>
      </c>
      <c r="E12" s="147">
        <v>119.12864580169675</v>
      </c>
    </row>
    <row r="13" spans="1:10">
      <c r="A13" s="134" t="s">
        <v>179</v>
      </c>
      <c r="B13" s="137">
        <v>8.0980359116891663</v>
      </c>
      <c r="C13" s="137">
        <v>15.910934091232592</v>
      </c>
      <c r="D13" s="139">
        <v>22.998685017102332</v>
      </c>
      <c r="E13" s="139">
        <v>98.386947878070004</v>
      </c>
    </row>
    <row r="14" spans="1:10">
      <c r="A14" s="134" t="s">
        <v>180</v>
      </c>
      <c r="B14" s="137">
        <v>3.9835640567984236</v>
      </c>
      <c r="C14" s="137">
        <v>3.9937187789298516</v>
      </c>
      <c r="D14" s="139">
        <v>11.300690631567095</v>
      </c>
      <c r="E14" s="139">
        <v>20.74169792362672</v>
      </c>
    </row>
    <row r="15" spans="1:10">
      <c r="A15" s="136" t="s">
        <v>181</v>
      </c>
      <c r="B15" s="148"/>
      <c r="C15" s="149"/>
      <c r="D15" s="145"/>
      <c r="E15" s="145"/>
    </row>
    <row r="16" spans="1:10">
      <c r="A16" s="144" t="s">
        <v>174</v>
      </c>
      <c r="B16" s="150">
        <v>2.9746042143981681E-2</v>
      </c>
      <c r="C16" s="150">
        <v>1.8873815594116536E-2</v>
      </c>
      <c r="D16" s="151">
        <v>5.1196741576810471E-2</v>
      </c>
      <c r="E16" s="151">
        <v>8.4200519277351032E-2</v>
      </c>
    </row>
    <row r="17" spans="1:5">
      <c r="A17" s="134" t="s">
        <v>179</v>
      </c>
      <c r="B17" s="152">
        <v>3.0036946688887296E-2</v>
      </c>
      <c r="C17" s="152">
        <v>1.7570692815140718E-2</v>
      </c>
      <c r="D17" s="152">
        <v>5.1181629463718563E-2</v>
      </c>
      <c r="E17" s="152">
        <v>9.2218549107414796E-2</v>
      </c>
    </row>
    <row r="18" spans="1:5">
      <c r="A18" s="134" t="s">
        <v>180</v>
      </c>
      <c r="B18" s="152">
        <v>2.9171708210137235E-2</v>
      </c>
      <c r="C18" s="152">
        <v>2.6789261576354167E-2</v>
      </c>
      <c r="D18" s="152">
        <v>5.1227513979147508E-2</v>
      </c>
      <c r="E18" s="152">
        <v>5.9614249340422365E-2</v>
      </c>
    </row>
    <row r="20" spans="1:5">
      <c r="A20" s="128" t="s">
        <v>182</v>
      </c>
      <c r="B20" s="128"/>
      <c r="C20" s="128"/>
      <c r="D20" s="128"/>
      <c r="E20" s="128"/>
    </row>
    <row r="21" spans="1:5">
      <c r="A21" s="128"/>
      <c r="B21" s="128"/>
      <c r="C21" s="128"/>
      <c r="D21" s="128"/>
      <c r="E21" s="128"/>
    </row>
    <row r="22" spans="1:5" ht="47.25" customHeight="1">
      <c r="A22" s="266" t="s">
        <v>183</v>
      </c>
      <c r="B22" s="266"/>
      <c r="C22" s="266"/>
      <c r="D22" s="266"/>
      <c r="E22" s="266"/>
    </row>
    <row r="23" spans="1:5">
      <c r="A23" s="258" t="s">
        <v>184</v>
      </c>
      <c r="B23" s="128"/>
      <c r="C23" s="128"/>
      <c r="D23" s="128"/>
      <c r="E23" s="128"/>
    </row>
    <row r="25" spans="1:5">
      <c r="D25" s="153"/>
    </row>
    <row r="26" spans="1:5">
      <c r="D26" s="153"/>
    </row>
  </sheetData>
  <mergeCells count="1">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19" sqref="A19"/>
    </sheetView>
  </sheetViews>
  <sheetFormatPr baseColWidth="10" defaultColWidth="9.140625" defaultRowHeight="11.25"/>
  <cols>
    <col min="1" max="1" width="35.7109375" style="125" customWidth="1"/>
    <col min="2" max="2" width="13.85546875" style="125" bestFit="1" customWidth="1"/>
    <col min="3" max="3" width="18.85546875" style="125" customWidth="1"/>
    <col min="4" max="4" width="13.42578125" style="125" bestFit="1" customWidth="1"/>
    <col min="5" max="16384" width="9.140625" style="125"/>
  </cols>
  <sheetData>
    <row r="1" spans="1:6">
      <c r="A1" s="274" t="s">
        <v>200</v>
      </c>
      <c r="B1" s="128"/>
      <c r="C1" s="128"/>
      <c r="D1" s="128"/>
      <c r="E1" s="128"/>
    </row>
    <row r="2" spans="1:6">
      <c r="A2" s="128"/>
    </row>
    <row r="3" spans="1:6">
      <c r="E3" s="129"/>
      <c r="F3" s="129" t="s">
        <v>186</v>
      </c>
    </row>
    <row r="4" spans="1:6">
      <c r="E4" s="129"/>
      <c r="F4" s="129"/>
    </row>
    <row r="5" spans="1:6" ht="22.5">
      <c r="B5" s="154" t="s">
        <v>187</v>
      </c>
      <c r="C5" s="155" t="s">
        <v>196</v>
      </c>
      <c r="D5" s="156" t="s">
        <v>188</v>
      </c>
      <c r="E5" s="267" t="s">
        <v>189</v>
      </c>
      <c r="F5" s="268"/>
    </row>
    <row r="6" spans="1:6">
      <c r="A6" s="165" t="s">
        <v>190</v>
      </c>
      <c r="B6" s="166">
        <v>73032.046199999953</v>
      </c>
      <c r="C6" s="157">
        <v>20866.176709999996</v>
      </c>
      <c r="D6" s="166">
        <v>23199.173369999957</v>
      </c>
      <c r="E6" s="166">
        <v>96231.219569999914</v>
      </c>
      <c r="F6" s="167">
        <v>0.66193524566356998</v>
      </c>
    </row>
    <row r="7" spans="1:6">
      <c r="A7" s="168" t="s">
        <v>191</v>
      </c>
      <c r="B7" s="169">
        <v>18213.291969999998</v>
      </c>
      <c r="C7" s="158">
        <v>8124.6321199999993</v>
      </c>
      <c r="D7" s="169">
        <v>909.64322000000004</v>
      </c>
      <c r="E7" s="169">
        <v>19122.935189999997</v>
      </c>
      <c r="F7" s="167">
        <v>0.13153885879616714</v>
      </c>
    </row>
    <row r="8" spans="1:6">
      <c r="A8" s="170" t="s">
        <v>192</v>
      </c>
      <c r="B8" s="166">
        <v>28010.445640000002</v>
      </c>
      <c r="C8" s="157">
        <v>11105.75664</v>
      </c>
      <c r="D8" s="166">
        <v>2014</v>
      </c>
      <c r="E8" s="166">
        <v>30024.445640000002</v>
      </c>
      <c r="F8" s="167">
        <v>0.20652589554026288</v>
      </c>
    </row>
    <row r="9" spans="1:6">
      <c r="A9" s="171" t="s">
        <v>198</v>
      </c>
      <c r="B9" s="172">
        <v>119255.78380999996</v>
      </c>
      <c r="C9" s="159">
        <v>40096.565470000001</v>
      </c>
      <c r="D9" s="172">
        <v>26122.816589999955</v>
      </c>
      <c r="E9" s="172">
        <v>145378.60039999991</v>
      </c>
      <c r="F9" s="173">
        <v>1</v>
      </c>
    </row>
    <row r="10" spans="1:6">
      <c r="A10" s="174"/>
      <c r="B10" s="175"/>
      <c r="C10" s="160"/>
      <c r="D10" s="175"/>
      <c r="E10" s="176"/>
      <c r="F10" s="177"/>
    </row>
    <row r="11" spans="1:6">
      <c r="A11" s="161" t="s">
        <v>197</v>
      </c>
      <c r="B11" s="178">
        <v>20.074984014017627</v>
      </c>
      <c r="C11" s="162">
        <v>6.7496760753314904</v>
      </c>
      <c r="D11" s="178">
        <v>4.3973978342288991</v>
      </c>
      <c r="E11" s="179">
        <v>24.472381848246528</v>
      </c>
      <c r="F11" s="180"/>
    </row>
    <row r="12" spans="1:6" ht="22.5">
      <c r="A12" s="163" t="s">
        <v>193</v>
      </c>
      <c r="B12" s="181">
        <v>17.795146262093976</v>
      </c>
      <c r="C12" s="181">
        <v>5.2500966257877026</v>
      </c>
      <c r="D12" s="181">
        <v>3.7175404566905672</v>
      </c>
      <c r="E12" s="182">
        <v>21.512686718784551</v>
      </c>
      <c r="F12" s="183"/>
    </row>
    <row r="13" spans="1:6" s="185" customFormat="1">
      <c r="A13" s="184"/>
      <c r="B13" s="183"/>
      <c r="C13" s="183"/>
      <c r="D13" s="183"/>
      <c r="E13" s="183"/>
      <c r="F13" s="183"/>
    </row>
    <row r="14" spans="1:6">
      <c r="A14" s="258" t="s">
        <v>194</v>
      </c>
    </row>
    <row r="15" spans="1:6">
      <c r="A15" s="258" t="s">
        <v>199</v>
      </c>
    </row>
    <row r="16" spans="1:6">
      <c r="A16" s="258" t="s">
        <v>195</v>
      </c>
    </row>
    <row r="18" spans="2:5">
      <c r="B18" s="127"/>
      <c r="C18" s="127"/>
      <c r="D18" s="127"/>
      <c r="E18" s="127"/>
    </row>
    <row r="19" spans="2:5">
      <c r="B19" s="127"/>
      <c r="C19" s="127"/>
      <c r="D19" s="127"/>
      <c r="E19" s="127"/>
    </row>
    <row r="20" spans="2:5">
      <c r="B20" s="127"/>
      <c r="C20" s="127"/>
      <c r="D20" s="127"/>
      <c r="E20" s="127"/>
    </row>
    <row r="21" spans="2:5">
      <c r="B21" s="127"/>
      <c r="C21" s="127"/>
      <c r="D21" s="127"/>
      <c r="E21" s="127"/>
    </row>
    <row r="22" spans="2:5">
      <c r="B22" s="127"/>
      <c r="C22" s="127"/>
      <c r="D22" s="127"/>
      <c r="E22" s="127"/>
    </row>
    <row r="23" spans="2:5">
      <c r="B23" s="127"/>
      <c r="C23" s="127"/>
      <c r="D23" s="127"/>
      <c r="E23" s="127"/>
    </row>
    <row r="24" spans="2:5">
      <c r="C24" s="111"/>
      <c r="D24" s="164"/>
    </row>
  </sheetData>
  <mergeCells count="1">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workbookViewId="0">
      <selection activeCell="B23" sqref="B23"/>
    </sheetView>
  </sheetViews>
  <sheetFormatPr baseColWidth="10" defaultColWidth="11.42578125" defaultRowHeight="11.25"/>
  <cols>
    <col min="1" max="1" width="11.42578125" style="6"/>
    <col min="2" max="2" width="32.28515625" style="6" bestFit="1" customWidth="1"/>
    <col min="3" max="16384" width="11.42578125" style="6"/>
  </cols>
  <sheetData>
    <row r="1" spans="1:25">
      <c r="A1" s="274" t="s">
        <v>214</v>
      </c>
    </row>
    <row r="3" spans="1:25">
      <c r="E3" s="128"/>
    </row>
    <row r="4" spans="1:25">
      <c r="C4" s="275" t="s">
        <v>314</v>
      </c>
      <c r="E4" s="125"/>
      <c r="F4" s="186"/>
      <c r="G4" s="186"/>
      <c r="H4" s="186"/>
      <c r="I4" s="186"/>
      <c r="J4" s="186"/>
      <c r="K4" s="186"/>
      <c r="L4" s="186"/>
      <c r="M4" s="186"/>
      <c r="N4" s="186"/>
      <c r="O4" s="186"/>
      <c r="P4" s="186"/>
      <c r="Q4" s="186"/>
      <c r="R4" s="186"/>
      <c r="S4" s="186"/>
      <c r="T4" s="186"/>
      <c r="U4" s="186"/>
      <c r="V4" s="186"/>
      <c r="W4" s="186"/>
      <c r="X4" s="186"/>
      <c r="Y4" s="186"/>
    </row>
    <row r="5" spans="1:25">
      <c r="A5" s="72">
        <v>30</v>
      </c>
      <c r="B5" s="72" t="s">
        <v>201</v>
      </c>
      <c r="C5" s="189">
        <v>36.831849999999996</v>
      </c>
      <c r="E5" s="187"/>
      <c r="F5" s="190"/>
      <c r="G5" s="190"/>
      <c r="H5" s="189"/>
      <c r="I5" s="189"/>
      <c r="J5" s="189"/>
      <c r="K5" s="189"/>
      <c r="L5" s="189"/>
      <c r="M5" s="189"/>
      <c r="N5" s="189"/>
      <c r="O5" s="189"/>
      <c r="P5" s="189"/>
      <c r="Q5" s="189"/>
      <c r="R5" s="189"/>
      <c r="S5" s="189"/>
      <c r="T5" s="189"/>
      <c r="U5" s="189"/>
      <c r="V5" s="189"/>
      <c r="W5" s="189"/>
      <c r="X5" s="189"/>
      <c r="Y5" s="189"/>
    </row>
    <row r="6" spans="1:25">
      <c r="A6" s="72">
        <v>311</v>
      </c>
      <c r="B6" s="72" t="s">
        <v>202</v>
      </c>
      <c r="C6" s="189">
        <v>107.61432999999998</v>
      </c>
      <c r="E6" s="187"/>
      <c r="F6" s="190"/>
      <c r="G6" s="190"/>
      <c r="H6" s="189"/>
      <c r="I6" s="189"/>
      <c r="J6" s="189"/>
      <c r="K6" s="189"/>
      <c r="L6" s="189"/>
      <c r="M6" s="189"/>
      <c r="N6" s="189"/>
      <c r="O6" s="189"/>
      <c r="P6" s="189"/>
      <c r="Q6" s="189"/>
      <c r="R6" s="189"/>
      <c r="S6" s="189"/>
      <c r="T6" s="189"/>
      <c r="U6" s="189"/>
      <c r="V6" s="189"/>
      <c r="W6" s="189"/>
      <c r="X6" s="189"/>
      <c r="Y6" s="189"/>
    </row>
    <row r="7" spans="1:25">
      <c r="A7" s="72">
        <v>312</v>
      </c>
      <c r="B7" s="72" t="s">
        <v>203</v>
      </c>
      <c r="C7" s="189">
        <v>8.8213399999999993</v>
      </c>
      <c r="E7" s="187"/>
      <c r="F7" s="190"/>
      <c r="G7" s="190"/>
      <c r="H7" s="189"/>
      <c r="I7" s="189"/>
      <c r="J7" s="189"/>
      <c r="K7" s="189"/>
      <c r="L7" s="189"/>
      <c r="M7" s="189"/>
      <c r="N7" s="189"/>
      <c r="O7" s="189"/>
      <c r="P7" s="189"/>
      <c r="Q7" s="189"/>
      <c r="R7" s="189"/>
      <c r="S7" s="189"/>
      <c r="T7" s="189"/>
      <c r="U7" s="189"/>
      <c r="V7" s="189"/>
      <c r="W7" s="189"/>
      <c r="X7" s="189"/>
      <c r="Y7" s="189"/>
    </row>
    <row r="8" spans="1:25">
      <c r="A8" s="72">
        <v>313</v>
      </c>
      <c r="B8" s="72" t="s">
        <v>204</v>
      </c>
      <c r="C8" s="189">
        <v>25.30275</v>
      </c>
      <c r="E8" s="187"/>
      <c r="F8" s="190"/>
      <c r="G8" s="190"/>
      <c r="H8" s="189"/>
      <c r="I8" s="189"/>
      <c r="J8" s="189"/>
      <c r="K8" s="189"/>
      <c r="L8" s="189"/>
      <c r="M8" s="189"/>
      <c r="N8" s="189"/>
      <c r="O8" s="189"/>
      <c r="P8" s="189"/>
      <c r="Q8" s="189"/>
      <c r="R8" s="189"/>
      <c r="S8" s="189"/>
      <c r="T8" s="189"/>
      <c r="U8" s="189"/>
      <c r="V8" s="189"/>
      <c r="W8" s="189"/>
      <c r="X8" s="189"/>
      <c r="Y8" s="189"/>
    </row>
    <row r="9" spans="1:25">
      <c r="A9" s="72">
        <v>314</v>
      </c>
      <c r="B9" s="72" t="s">
        <v>205</v>
      </c>
      <c r="C9" s="189">
        <v>28.135999999999999</v>
      </c>
      <c r="E9" s="187"/>
      <c r="F9" s="190"/>
      <c r="G9" s="190"/>
      <c r="H9" s="189"/>
      <c r="I9" s="189"/>
      <c r="J9" s="189"/>
      <c r="K9" s="189"/>
      <c r="L9" s="189"/>
      <c r="M9" s="189"/>
      <c r="N9" s="189"/>
      <c r="O9" s="189"/>
      <c r="P9" s="189"/>
      <c r="Q9" s="189"/>
      <c r="R9" s="189"/>
      <c r="S9" s="189"/>
      <c r="T9" s="189"/>
      <c r="U9" s="189"/>
      <c r="V9" s="189"/>
      <c r="W9" s="189"/>
      <c r="X9" s="189"/>
      <c r="Y9" s="189"/>
    </row>
    <row r="10" spans="1:25">
      <c r="A10" s="72">
        <v>321</v>
      </c>
      <c r="B10" s="72" t="s">
        <v>206</v>
      </c>
      <c r="C10" s="189">
        <v>118.95425</v>
      </c>
      <c r="E10" s="187"/>
      <c r="F10" s="190"/>
      <c r="G10" s="190"/>
      <c r="H10" s="189"/>
      <c r="I10" s="189"/>
      <c r="J10" s="189"/>
      <c r="K10" s="189"/>
      <c r="L10" s="189"/>
      <c r="M10" s="189"/>
      <c r="N10" s="189"/>
      <c r="O10" s="189"/>
      <c r="P10" s="189"/>
      <c r="Q10" s="189"/>
      <c r="R10" s="189"/>
      <c r="S10" s="189"/>
      <c r="T10" s="189"/>
      <c r="U10" s="189"/>
      <c r="V10" s="189"/>
      <c r="W10" s="189"/>
      <c r="X10" s="189"/>
      <c r="Y10" s="189"/>
    </row>
    <row r="11" spans="1:25">
      <c r="A11" s="72">
        <v>322</v>
      </c>
      <c r="B11" s="72" t="s">
        <v>207</v>
      </c>
      <c r="C11" s="189">
        <v>48.412179999999999</v>
      </c>
      <c r="E11" s="187"/>
      <c r="F11" s="190"/>
      <c r="G11" s="190"/>
      <c r="H11" s="189"/>
      <c r="I11" s="189"/>
      <c r="J11" s="189"/>
      <c r="K11" s="189"/>
      <c r="L11" s="189"/>
      <c r="M11" s="189"/>
      <c r="N11" s="189"/>
      <c r="O11" s="189"/>
      <c r="P11" s="189"/>
      <c r="Q11" s="189"/>
      <c r="R11" s="189"/>
      <c r="S11" s="189"/>
      <c r="T11" s="189"/>
      <c r="U11" s="189"/>
      <c r="V11" s="189"/>
      <c r="W11" s="189"/>
      <c r="X11" s="189"/>
      <c r="Y11" s="189"/>
    </row>
    <row r="12" spans="1:25">
      <c r="A12" s="72">
        <v>323</v>
      </c>
      <c r="B12" s="72" t="s">
        <v>208</v>
      </c>
      <c r="C12" s="189">
        <v>7.3841000000000001</v>
      </c>
      <c r="E12" s="187"/>
      <c r="F12" s="190"/>
      <c r="G12" s="190"/>
      <c r="H12" s="189"/>
      <c r="I12" s="189"/>
      <c r="J12" s="189"/>
      <c r="K12" s="189"/>
      <c r="L12" s="189"/>
      <c r="M12" s="189"/>
      <c r="N12" s="189"/>
      <c r="O12" s="189"/>
      <c r="P12" s="189"/>
      <c r="Q12" s="189"/>
      <c r="R12" s="189"/>
      <c r="S12" s="189"/>
      <c r="T12" s="189"/>
      <c r="U12" s="189"/>
      <c r="V12" s="189"/>
      <c r="W12" s="189"/>
      <c r="X12" s="189"/>
      <c r="Y12" s="189"/>
    </row>
    <row r="13" spans="1:25">
      <c r="A13" s="72">
        <v>324</v>
      </c>
      <c r="B13" s="72" t="s">
        <v>209</v>
      </c>
      <c r="C13" s="189">
        <v>17.653179999999999</v>
      </c>
      <c r="E13" s="187"/>
      <c r="F13" s="190"/>
      <c r="G13" s="190"/>
      <c r="H13" s="189"/>
      <c r="I13" s="189"/>
      <c r="J13" s="189"/>
      <c r="K13" s="189"/>
      <c r="L13" s="189"/>
      <c r="M13" s="189"/>
      <c r="N13" s="189"/>
      <c r="O13" s="189"/>
      <c r="P13" s="189"/>
      <c r="Q13" s="189"/>
      <c r="R13" s="189"/>
      <c r="S13" s="189"/>
      <c r="T13" s="189"/>
      <c r="U13" s="189"/>
      <c r="V13" s="189"/>
      <c r="W13" s="189"/>
      <c r="X13" s="189"/>
      <c r="Y13" s="189"/>
    </row>
    <row r="14" spans="1:25">
      <c r="A14" s="72">
        <v>33</v>
      </c>
      <c r="B14" s="72" t="s">
        <v>210</v>
      </c>
      <c r="C14" s="189">
        <v>90.142899999999997</v>
      </c>
      <c r="E14" s="187"/>
      <c r="F14" s="190"/>
      <c r="G14" s="190"/>
      <c r="H14" s="189"/>
      <c r="I14" s="189"/>
      <c r="J14" s="189"/>
      <c r="K14" s="189"/>
      <c r="L14" s="189"/>
      <c r="M14" s="189"/>
      <c r="N14" s="189"/>
      <c r="O14" s="189"/>
      <c r="P14" s="189"/>
      <c r="Q14" s="189"/>
      <c r="R14" s="189"/>
      <c r="S14" s="189"/>
      <c r="T14" s="189"/>
      <c r="U14" s="189"/>
      <c r="V14" s="189"/>
      <c r="W14" s="189"/>
      <c r="X14" s="189"/>
      <c r="Y14" s="189"/>
    </row>
    <row r="15" spans="1:25">
      <c r="A15" s="72"/>
      <c r="B15" s="72" t="s">
        <v>211</v>
      </c>
      <c r="C15" s="189">
        <v>32.611620000000002</v>
      </c>
      <c r="E15" s="188"/>
      <c r="F15" s="190"/>
      <c r="G15" s="190"/>
      <c r="H15" s="189"/>
      <c r="I15" s="189"/>
      <c r="J15" s="189"/>
      <c r="K15" s="189"/>
      <c r="L15" s="189"/>
      <c r="M15" s="189"/>
      <c r="N15" s="189"/>
      <c r="O15" s="189"/>
      <c r="P15" s="189"/>
      <c r="Q15" s="189"/>
      <c r="R15" s="189"/>
      <c r="S15" s="189"/>
      <c r="T15" s="189"/>
      <c r="U15" s="189"/>
      <c r="V15" s="189"/>
      <c r="W15" s="189"/>
      <c r="X15" s="189"/>
      <c r="Y15" s="189"/>
    </row>
    <row r="17" spans="1:1">
      <c r="A17" s="4" t="s">
        <v>212</v>
      </c>
    </row>
    <row r="18" spans="1:1">
      <c r="A18" s="4" t="s">
        <v>213</v>
      </c>
    </row>
    <row r="19" spans="1:1">
      <c r="A19" s="128" t="s">
        <v>184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A18" sqref="A18"/>
    </sheetView>
  </sheetViews>
  <sheetFormatPr baseColWidth="10" defaultColWidth="11.42578125" defaultRowHeight="11.25"/>
  <cols>
    <col min="1" max="1" width="41.28515625" style="6" customWidth="1"/>
    <col min="2" max="16384" width="11.42578125" style="6"/>
  </cols>
  <sheetData>
    <row r="1" spans="1:10">
      <c r="A1" s="72" t="s">
        <v>14</v>
      </c>
    </row>
    <row r="3" spans="1:10" ht="123.75">
      <c r="B3" s="260" t="s">
        <v>299</v>
      </c>
      <c r="C3" s="261" t="s">
        <v>291</v>
      </c>
      <c r="D3" s="261" t="s">
        <v>292</v>
      </c>
      <c r="E3" s="261" t="s">
        <v>293</v>
      </c>
      <c r="F3" s="261" t="s">
        <v>294</v>
      </c>
      <c r="G3" s="261" t="s">
        <v>295</v>
      </c>
      <c r="H3" s="261" t="s">
        <v>296</v>
      </c>
      <c r="I3" s="261" t="s">
        <v>297</v>
      </c>
      <c r="J3" s="261" t="s">
        <v>298</v>
      </c>
    </row>
    <row r="4" spans="1:10">
      <c r="A4" s="262" t="s">
        <v>300</v>
      </c>
      <c r="B4" s="262">
        <v>184</v>
      </c>
      <c r="C4" s="263">
        <v>0</v>
      </c>
      <c r="D4" s="263">
        <v>37.5</v>
      </c>
      <c r="E4" s="263">
        <v>0</v>
      </c>
      <c r="F4" s="263">
        <v>1.6304347826087</v>
      </c>
      <c r="G4" s="263">
        <v>5.9782608695652204</v>
      </c>
      <c r="H4" s="263">
        <v>5.9782608695652204</v>
      </c>
      <c r="I4" s="263">
        <v>12.5</v>
      </c>
      <c r="J4" s="263">
        <v>36.413043478260903</v>
      </c>
    </row>
    <row r="5" spans="1:10">
      <c r="A5" s="264" t="s">
        <v>301</v>
      </c>
      <c r="B5" s="265">
        <v>118</v>
      </c>
      <c r="C5" s="263">
        <v>0</v>
      </c>
      <c r="D5" s="263">
        <v>48.305084745762699</v>
      </c>
      <c r="E5" s="263">
        <v>0</v>
      </c>
      <c r="F5" s="263">
        <v>0.84745762711864403</v>
      </c>
      <c r="G5" s="263">
        <v>6.7796610169491496</v>
      </c>
      <c r="H5" s="263">
        <v>5.0847457627118597</v>
      </c>
      <c r="I5" s="263">
        <v>10.1694915254237</v>
      </c>
      <c r="J5" s="263">
        <v>28.8135593220339</v>
      </c>
    </row>
    <row r="6" spans="1:10">
      <c r="A6" s="264" t="s">
        <v>302</v>
      </c>
      <c r="B6" s="265">
        <v>12</v>
      </c>
      <c r="C6" s="263">
        <v>0</v>
      </c>
      <c r="D6" s="263">
        <v>25</v>
      </c>
      <c r="E6" s="263">
        <v>0</v>
      </c>
      <c r="F6" s="263">
        <v>0</v>
      </c>
      <c r="G6" s="263">
        <v>0</v>
      </c>
      <c r="H6" s="263">
        <v>16.6666666666667</v>
      </c>
      <c r="I6" s="263">
        <v>16.6666666666667</v>
      </c>
      <c r="J6" s="263">
        <v>41.6666666666667</v>
      </c>
    </row>
    <row r="7" spans="1:10">
      <c r="A7" s="264" t="s">
        <v>303</v>
      </c>
      <c r="B7" s="265">
        <v>54</v>
      </c>
      <c r="C7" s="263">
        <v>0</v>
      </c>
      <c r="D7" s="263">
        <v>16.6666666666667</v>
      </c>
      <c r="E7" s="263">
        <v>0</v>
      </c>
      <c r="F7" s="263">
        <v>3.7037037037037002</v>
      </c>
      <c r="G7" s="263">
        <v>5.5555555555555598</v>
      </c>
      <c r="H7" s="263">
        <v>5.5555555555555598</v>
      </c>
      <c r="I7" s="263">
        <v>16.6666666666667</v>
      </c>
      <c r="J7" s="263">
        <v>51.851851851851897</v>
      </c>
    </row>
    <row r="8" spans="1:10">
      <c r="A8" s="262" t="s">
        <v>304</v>
      </c>
      <c r="B8" s="262">
        <v>232</v>
      </c>
      <c r="C8" s="263">
        <v>0</v>
      </c>
      <c r="D8" s="263">
        <v>28.448275862069</v>
      </c>
      <c r="E8" s="263">
        <v>0</v>
      </c>
      <c r="F8" s="263">
        <v>4.7413793103448301</v>
      </c>
      <c r="G8" s="263">
        <v>12.0689655172414</v>
      </c>
      <c r="H8" s="263">
        <v>9.4827586206896601</v>
      </c>
      <c r="I8" s="263">
        <v>11.637931034482801</v>
      </c>
      <c r="J8" s="263">
        <v>33.620689655172399</v>
      </c>
    </row>
    <row r="9" spans="1:10">
      <c r="A9" s="262" t="s">
        <v>305</v>
      </c>
      <c r="B9" s="262">
        <v>606</v>
      </c>
      <c r="C9" s="263">
        <v>0</v>
      </c>
      <c r="D9" s="263">
        <v>20.462046204620499</v>
      </c>
      <c r="E9" s="263">
        <v>0</v>
      </c>
      <c r="F9" s="263">
        <v>5.1155115511551204</v>
      </c>
      <c r="G9" s="263">
        <v>7.0957095709570996</v>
      </c>
      <c r="H9" s="263">
        <v>14.356435643564399</v>
      </c>
      <c r="I9" s="263">
        <v>7.7557755775577597</v>
      </c>
      <c r="J9" s="263">
        <v>45.214521452145199</v>
      </c>
    </row>
    <row r="10" spans="1:10">
      <c r="A10" s="262" t="s">
        <v>306</v>
      </c>
      <c r="B10" s="262">
        <v>79</v>
      </c>
      <c r="C10" s="263">
        <v>0</v>
      </c>
      <c r="D10" s="263">
        <v>62.025316455696199</v>
      </c>
      <c r="E10" s="263">
        <v>0</v>
      </c>
      <c r="F10" s="263">
        <v>1.26582278481013</v>
      </c>
      <c r="G10" s="263">
        <v>5.0632911392405102</v>
      </c>
      <c r="H10" s="263">
        <v>5.0632911392405102</v>
      </c>
      <c r="I10" s="263">
        <v>2.5316455696202498</v>
      </c>
      <c r="J10" s="263">
        <v>24.050632911392398</v>
      </c>
    </row>
    <row r="11" spans="1:10">
      <c r="A11" s="264" t="s">
        <v>307</v>
      </c>
      <c r="B11" s="265">
        <v>53</v>
      </c>
      <c r="C11" s="263">
        <v>0</v>
      </c>
      <c r="D11" s="263">
        <v>54.716981132075503</v>
      </c>
      <c r="E11" s="263">
        <v>0</v>
      </c>
      <c r="F11" s="263">
        <v>1.88679245283019</v>
      </c>
      <c r="G11" s="263">
        <v>7.5471698113207601</v>
      </c>
      <c r="H11" s="263">
        <v>5.6603773584905701</v>
      </c>
      <c r="I11" s="263">
        <v>3.7735849056603801</v>
      </c>
      <c r="J11" s="263">
        <v>26.415094339622598</v>
      </c>
    </row>
    <row r="12" spans="1:10">
      <c r="A12" s="264" t="s">
        <v>308</v>
      </c>
      <c r="B12" s="265">
        <v>23</v>
      </c>
      <c r="C12" s="263">
        <v>0</v>
      </c>
      <c r="D12" s="263">
        <v>82.608695652173907</v>
      </c>
      <c r="E12" s="263">
        <v>0</v>
      </c>
      <c r="F12" s="263">
        <v>0</v>
      </c>
      <c r="G12" s="263">
        <v>0</v>
      </c>
      <c r="H12" s="263">
        <v>0</v>
      </c>
      <c r="I12" s="263">
        <v>0</v>
      </c>
      <c r="J12" s="263">
        <v>17.3913043478261</v>
      </c>
    </row>
    <row r="13" spans="1:10">
      <c r="A13" s="264" t="s">
        <v>309</v>
      </c>
      <c r="B13" s="265">
        <v>3</v>
      </c>
      <c r="C13" s="263">
        <v>0</v>
      </c>
      <c r="D13" s="263">
        <v>33.3333333333333</v>
      </c>
      <c r="E13" s="263">
        <v>0</v>
      </c>
      <c r="F13" s="263">
        <v>0</v>
      </c>
      <c r="G13" s="263">
        <v>0</v>
      </c>
      <c r="H13" s="263">
        <v>33.3333333333333</v>
      </c>
      <c r="I13" s="263">
        <v>0</v>
      </c>
      <c r="J13" s="263">
        <v>33.3333333333333</v>
      </c>
    </row>
    <row r="14" spans="1:10">
      <c r="A14" s="262" t="s">
        <v>310</v>
      </c>
      <c r="B14" s="262">
        <v>40</v>
      </c>
      <c r="C14" s="263">
        <v>0</v>
      </c>
      <c r="D14" s="263">
        <v>67.5</v>
      </c>
      <c r="E14" s="263">
        <v>0</v>
      </c>
      <c r="F14" s="263">
        <v>2.5</v>
      </c>
      <c r="G14" s="263">
        <v>2.5</v>
      </c>
      <c r="H14" s="263">
        <v>2.5</v>
      </c>
      <c r="I14" s="263">
        <v>0</v>
      </c>
      <c r="J14" s="263">
        <v>25</v>
      </c>
    </row>
    <row r="15" spans="1:10">
      <c r="A15" s="264" t="s">
        <v>311</v>
      </c>
      <c r="B15" s="265">
        <v>28</v>
      </c>
      <c r="C15" s="263">
        <v>0</v>
      </c>
      <c r="D15" s="263">
        <v>60.714285714285701</v>
      </c>
      <c r="E15" s="263">
        <v>0</v>
      </c>
      <c r="F15" s="263">
        <v>3.5714285714285698</v>
      </c>
      <c r="G15" s="263">
        <v>3.5714285714285698</v>
      </c>
      <c r="H15" s="263">
        <v>3.5714285714285698</v>
      </c>
      <c r="I15" s="263">
        <v>0</v>
      </c>
      <c r="J15" s="263">
        <v>28.571428571428601</v>
      </c>
    </row>
    <row r="16" spans="1:10">
      <c r="A16" s="264" t="s">
        <v>312</v>
      </c>
      <c r="B16" s="265">
        <v>12</v>
      </c>
      <c r="C16" s="263">
        <v>0</v>
      </c>
      <c r="D16" s="263">
        <v>83.3333333333333</v>
      </c>
      <c r="E16" s="263">
        <v>0</v>
      </c>
      <c r="F16" s="263">
        <v>0</v>
      </c>
      <c r="G16" s="263">
        <v>0</v>
      </c>
      <c r="H16" s="263">
        <v>0</v>
      </c>
      <c r="I16" s="263">
        <v>0</v>
      </c>
      <c r="J16" s="263">
        <v>16.6666666666667</v>
      </c>
    </row>
    <row r="18" spans="1:1">
      <c r="A18" s="4" t="s">
        <v>313</v>
      </c>
    </row>
    <row r="19" spans="1:1">
      <c r="A19" s="4" t="s">
        <v>279</v>
      </c>
    </row>
    <row r="20" spans="1:1">
      <c r="A20" s="4" t="s">
        <v>280</v>
      </c>
    </row>
    <row r="21" spans="1:1">
      <c r="A21" s="4" t="s">
        <v>281</v>
      </c>
    </row>
    <row r="22" spans="1:1">
      <c r="A22" s="4" t="s">
        <v>282</v>
      </c>
    </row>
    <row r="23" spans="1:1">
      <c r="A23" s="4" t="s">
        <v>283</v>
      </c>
    </row>
    <row r="24" spans="1:1">
      <c r="A24" s="4" t="s">
        <v>284</v>
      </c>
    </row>
    <row r="25" spans="1:1">
      <c r="A25" s="4" t="s">
        <v>285</v>
      </c>
    </row>
    <row r="26" spans="1:1">
      <c r="A26" s="4" t="s">
        <v>286</v>
      </c>
    </row>
    <row r="28" spans="1:1">
      <c r="A28" s="4" t="s">
        <v>287</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baseColWidth="10" defaultRowHeight="15"/>
  <sheetData>
    <row r="1" spans="1:1">
      <c r="A1" s="72" t="s">
        <v>6</v>
      </c>
    </row>
    <row r="20" spans="1:1">
      <c r="A20" s="4" t="s">
        <v>24</v>
      </c>
    </row>
    <row r="21" spans="1:1">
      <c r="A21" s="4" t="s">
        <v>25</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2018-12-07T15:46:30Z</dcterms:modified>
</cp:coreProperties>
</file>