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activeTab="6"/>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c r="D46" i="2"/>
  <c r="D43" i="2"/>
  <c r="D42" i="2"/>
  <c r="D37" i="2"/>
  <c r="D36" i="2"/>
  <c r="D35" i="2"/>
  <c r="D34" i="2"/>
  <c r="D27" i="2"/>
  <c r="D25" i="2"/>
  <c r="D24" i="2"/>
  <c r="D23" i="2"/>
  <c r="D22" i="2"/>
  <c r="D21" i="2"/>
  <c r="D18" i="2"/>
  <c r="D17" i="2"/>
  <c r="D16" i="2"/>
  <c r="D15" i="2"/>
  <c r="D14" i="2"/>
  <c r="D5" i="2"/>
  <c r="B5" i="2"/>
  <c r="B8" i="4" l="1"/>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<sst xmlns="http://schemas.openxmlformats.org/spreadsheetml/2006/main" count="409" uniqueCount="309">
  <si>
    <t>Atlas 2018 région Auvergne-Rhône-Alpes</t>
  </si>
  <si>
    <t>SOMMAIRE</t>
  </si>
  <si>
    <t>Région Hauts-de-France</t>
  </si>
  <si>
    <t>Principaux repères de la région Hauts-de-France</t>
  </si>
  <si>
    <t>Part de la population par territoire de vie en Hauts-de-France</t>
  </si>
  <si>
    <t>Répartition de la dépense culturelle en Hauts-de-France</t>
  </si>
  <si>
    <t>Dépenses des collectivités territoriales en Hauts-de-France en 2016</t>
  </si>
  <si>
    <t>Dépenses du ministère de la Culture et de ses opérateurs en Hauts-de-France en 2016</t>
  </si>
  <si>
    <t>Dépenses culturelles des communes et de leurs groupements en Hauts-de-France en 2016</t>
  </si>
  <si>
    <t>Répartition des principaux équipements culturels par type de territoire de vie en Hauts-de-France en 2016</t>
  </si>
  <si>
    <t>Secteurs culturels et professions culturelles  en Hauts-de-France en 2014</t>
  </si>
  <si>
    <t>Répartition des professions culturelles en Hauts-de-France en 2014</t>
  </si>
  <si>
    <t>Part des diplômés du supérieur et salaire médian annuel selon les professions culturelles en Hauts-de-France en 2014</t>
  </si>
  <si>
    <t>Répartition de l'emploi par secteur culturel en Hauts-de-France en 2014</t>
  </si>
  <si>
    <t>Caractéristiques des non-salariés par secteur culturel en Hauts-de-France en 2014</t>
  </si>
  <si>
    <t>Poids des entreprises dans les secteurs culturels marchands en Hauts-de-France en 2015</t>
  </si>
  <si>
    <t xml:space="preserve">Répartition du nombre d'établissements, du chiffre d'affaires et des effectifs salariés par domaine culturel en Hauts-de-France en 2015 </t>
  </si>
  <si>
    <t>Répartition des entreprises culturelles en Hauts-de-France en 2015</t>
  </si>
  <si>
    <t>Principaux établissements culturels employeurs en Hauts-de-France en 2015</t>
  </si>
  <si>
    <t>L'emploi culturel : secteurs culturels et professions culturels en Hauts-de-France en 2014</t>
  </si>
  <si>
    <t>Part de diplômés du supérieur et salaire net médian selon les professions culturelles en Hauts-de-France en 2014</t>
  </si>
  <si>
    <t>Poids des entreprises culturelles dans les secteurs marchands en Hauts-de-France en 2015</t>
  </si>
  <si>
    <t>Répartition du nombre d'établissements, du chiffre d'affaires et des effectifs salariés par domaine culturel en Hauts-de-France en 2015</t>
  </si>
  <si>
    <t>Répartition des enteprises culturelles en Hauts-de-France selon les effectifs en 2015</t>
  </si>
  <si>
    <t>Source : Insee, Recensement 2014 / DEPS, Ministère de la Culture, 2018</t>
  </si>
  <si>
    <t xml:space="preserve">Champ: actifs ayant un emploi, région </t>
  </si>
  <si>
    <t>Hauts-de-France</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</si>
  <si>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</si>
  <si>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</si>
  <si>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</si>
  <si>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</si>
  <si>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</si>
  <si>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</si>
  <si>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</si>
  <si>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</si>
  <si>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</si>
  <si>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</si>
  <si>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</si>
  <si>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</si>
  <si>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</si>
  <si>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</si>
  <si>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</si>
  <si>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</si>
  <si>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</si>
  <si>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</si>
  <si>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</si>
  <si>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Champ: actifs ayant un emploi, région Hauts-de-France</t>
  </si>
  <si>
    <t>Note de lecture : En 2014 dans les Hauts-de-France,  les concepteurs et assistants techniques des arts graphiques, de la mode et de la décoration rassemblent 21 % de des professionnels de la culture dans cette région, soit la première population de professionnels de la culture pour l'ïle-de-France.</t>
  </si>
  <si>
    <t>Données graphiques</t>
  </si>
  <si>
    <t>% diplômés</t>
  </si>
  <si>
    <t>Salaire median</t>
  </si>
  <si>
    <t xml:space="preserve">Champ : ensemble des salariés ayant occupé une profession culturelle présents dans les déclarations annuelles des données sociales (DADS) en 2014 en région Hauts-de-France.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</si>
  <si>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</si>
  <si>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Note de lecture : En 2014 dans les Huts-de-France, 51 % des artistes des spectacles sont diplômés du supérieur. Le salaire médian net annuel des artistes des spectacles (la moitié perçoit plus, l'autre moitié perçoit moins) est de 9 274 euros.</t>
  </si>
  <si>
    <t>Au vu des effectifs salariés dans certaines professions, on ne mettra pas toutes les informations sur le graphique,</t>
  </si>
  <si>
    <t>Presse</t>
  </si>
  <si>
    <t>Livre</t>
  </si>
  <si>
    <t>Arts plastiques et autre création artistique</t>
  </si>
  <si>
    <t>Photographie</t>
  </si>
  <si>
    <t>Design</t>
  </si>
  <si>
    <t>Diffusion audiovisuelle</t>
  </si>
  <si>
    <t>Édition audiovisuelle</t>
  </si>
  <si>
    <t>Industrie du film, du phonogramme et du jeu électronique</t>
  </si>
  <si>
    <t>Spectacle vivant</t>
  </si>
  <si>
    <t>Publicité</t>
  </si>
  <si>
    <t>Architecture</t>
  </si>
  <si>
    <t>Patrimoine</t>
  </si>
  <si>
    <t>Enseignement artistique amateur</t>
  </si>
  <si>
    <t>Ensemble des secteurs culturels</t>
  </si>
  <si>
    <t>Part des secteurs culturels dans l’emploi total</t>
  </si>
  <si>
    <t>Note de lecture : En 2014 dans les Hauts-de-France, le secteur de la publicité rassemble 19 %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</si>
  <si>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</si>
  <si>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</si>
  <si>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</si>
  <si>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</si>
  <si>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</si>
  <si>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</si>
  <si>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</si>
  <si>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</si>
  <si>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Source : Insee, Recensement 2014 et base non salariés 2014 / DEPS, Ministère de la Culture, 2018</t>
  </si>
  <si>
    <t>Entreprises culturelles</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</si>
  <si>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</si>
  <si>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</si>
  <si>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</si>
  <si>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</si>
  <si>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</si>
  <si>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</si>
  <si>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</si>
  <si>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</si>
  <si>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</si>
  <si>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</si>
  <si>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Domaine</t>
  </si>
  <si>
    <t>Part d'effectifs ETP</t>
  </si>
  <si>
    <t xml:space="preserve">Part du chiffre d'affaires </t>
  </si>
  <si>
    <t xml:space="preserve">Part d'établissements </t>
  </si>
  <si>
    <t>Livre et Presse</t>
  </si>
  <si>
    <t>Arts visuels</t>
  </si>
  <si>
    <t>Audiovisuel et Multimédia</t>
  </si>
  <si>
    <t>Agences de publicité</t>
  </si>
  <si>
    <t>Enseignement culturel</t>
  </si>
  <si>
    <t xml:space="preserve">Note de lecture : en 2015, le secteur des arts visuels représente 27 % des établissements culturels des Hauts-de-France, 7 % du chiffre d'affaires généré par les entreprises culturelles marchandes de la région et rassemble 5 % des effectifs salariés en équivalent temps plein du secteur culturel marchand des Hauts-de-France. </t>
  </si>
  <si>
    <t>en nb etab</t>
  </si>
  <si>
    <t>Aucun salarié</t>
  </si>
  <si>
    <t>1 à 9 salariés</t>
  </si>
  <si>
    <t>10 à 19 salariés</t>
  </si>
  <si>
    <t>20 à 49 salariés</t>
  </si>
  <si>
    <t>50 à 249 salariés</t>
  </si>
  <si>
    <t>250 salariés et plus</t>
  </si>
  <si>
    <t>Patrimoine
23 établissements</t>
  </si>
  <si>
    <t>Livre et presse
1 047 établissements</t>
  </si>
  <si>
    <t>Publicité
835 établissements</t>
  </si>
  <si>
    <t>Audiovisuel
460 établissements</t>
  </si>
  <si>
    <t>Architecure
1 168 établissements</t>
  </si>
  <si>
    <t>Ensemble
5 619 établissements</t>
  </si>
  <si>
    <t>Spectacle vivant
505 établissements</t>
  </si>
  <si>
    <t>Arts visuels
1 512 établissements</t>
  </si>
  <si>
    <t>Enseignement
69 établissements</t>
  </si>
  <si>
    <t>Note de lecture : en 2015, l'enseignement culturel compte 69 établissements dans les Hauts-de-France, dont 91 % ne comptent aucun salarié et 9 % de 1 à 9 salariés en équivalent temps plein.</t>
  </si>
  <si>
    <t>Dénomination</t>
  </si>
  <si>
    <t>Secteur d'activité</t>
  </si>
  <si>
    <t>Domaine culturel</t>
  </si>
  <si>
    <t>Tranche d'effectif ETP</t>
  </si>
  <si>
    <t>Département</t>
  </si>
  <si>
    <t>Commune</t>
  </si>
  <si>
    <t>La voix du Nord</t>
  </si>
  <si>
    <t>Édition de journaux</t>
  </si>
  <si>
    <t>250 à 499 salariés</t>
  </si>
  <si>
    <t>Nord</t>
  </si>
  <si>
    <t>Lille</t>
  </si>
  <si>
    <t>Commonwealth war graves commission</t>
  </si>
  <si>
    <t>Gestion des sites et monuments historiques et des attractions touristiques similaires</t>
  </si>
  <si>
    <t>Pas-de-Calais</t>
  </si>
  <si>
    <t>Beaurains</t>
  </si>
  <si>
    <t>Publicis ETO</t>
  </si>
  <si>
    <t>Activités des agences de publicité</t>
  </si>
  <si>
    <t>200 à 249 salariés</t>
  </si>
  <si>
    <t>La Madeleine</t>
  </si>
  <si>
    <t>Adrexo</t>
  </si>
  <si>
    <t>100 à 199 salariés</t>
  </si>
  <si>
    <t>Villeneuve-d'Ascq</t>
  </si>
  <si>
    <t>France 3 Nord - Pas-de-Calais</t>
  </si>
  <si>
    <t>Édition de chaînes généralistes</t>
  </si>
  <si>
    <t>Audiovisuel</t>
  </si>
  <si>
    <t>La Sentinelle</t>
  </si>
  <si>
    <t>Centre national de la mer</t>
  </si>
  <si>
    <t>Boulogne-sur-Mer</t>
  </si>
  <si>
    <t>Orchestre national de Lille</t>
  </si>
  <si>
    <t>Arts du spectacle vivant</t>
  </si>
  <si>
    <t>Fretin</t>
  </si>
  <si>
    <t>Aisne</t>
  </si>
  <si>
    <t>Gauchy</t>
  </si>
  <si>
    <t>Champ : établissements employeurs des secteurs culturels.</t>
  </si>
  <si>
    <t>Source : Insee, Sirene / Deps, ministère de la Culture 2018.</t>
  </si>
  <si>
    <t>Etat **</t>
  </si>
  <si>
    <t>Région</t>
  </si>
  <si>
    <t>Départements</t>
  </si>
  <si>
    <t>EPCI*</t>
  </si>
  <si>
    <t>Communes*</t>
  </si>
  <si>
    <t>* Communes de plus de 3 500 habitants ; groupements composés d'au moins une commune de plus de 3 500 habitants.</t>
  </si>
  <si>
    <t>Note de lecture : dans les Hauts-de-France, 47 % de la dépense culturelle publique est portée par les communes.</t>
  </si>
  <si>
    <t>Source : CNC/DABS/SRH/DEPS, Ministère de la Culture, 2018</t>
  </si>
  <si>
    <t>Répartition de la dépense culturelle publique dans les Hauts-de-France en 2016</t>
  </si>
  <si>
    <t>** Dépenses du ministère de la Culture, y compris dépenses de personnels et hors sociétés de l'audiovisuel.</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</si>
  <si>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</si>
  <si>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</si>
  <si>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</si>
  <si>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</si>
  <si>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</si>
  <si>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</si>
  <si>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</si>
  <si>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</si>
  <si>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</si>
  <si>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</si>
  <si>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</si>
  <si>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</si>
  <si>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</si>
  <si>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</si>
  <si>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</si>
  <si>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des Hauts-de-France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</si>
  <si>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</si>
  <si>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</si>
  <si>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</si>
  <si>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</si>
  <si>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</si>
  <si>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</si>
  <si>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</si>
  <si>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</si>
  <si>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</si>
  <si>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</si>
  <si>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</si>
  <si>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en € par habitant de la région</t>
  </si>
  <si>
    <t>Total (milliers d'euros)</t>
  </si>
  <si>
    <t>Note : il s'agit des dépenses exécutées 2016.</t>
  </si>
  <si>
    <t>Dépenses du ministère de la Culture et de ses opérateurs* dans les Hauts-de-France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</si>
  <si>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</si>
  <si>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</si>
  <si>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</si>
  <si>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</si>
  <si>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</si>
  <si>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</si>
  <si>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</si>
  <si>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</si>
  <si>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</si>
  <si>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</si>
  <si>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</si>
  <si>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</si>
  <si>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des Hauts-de-France et de leurs groupements en faveur de l'expression lyrique et chorégraphique s'élèvent à 125 millions d'euros. </t>
  </si>
  <si>
    <t>Dépenses culturelles des communes des Hauts-de-France et de leurs groupements par secteur d'intervention en 2016</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</si>
  <si>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</si>
  <si>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</si>
  <si>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</si>
  <si>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</si>
  <si>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</si>
  <si>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</si>
  <si>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</si>
  <si>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</si>
  <si>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</si>
  <si>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</si>
  <si>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</si>
  <si>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</si>
  <si>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</si>
  <si>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</si>
  <si>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</si>
  <si>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</si>
  <si>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</si>
  <si>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</si>
  <si>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</si>
  <si>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</si>
  <si>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</si>
  <si>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</si>
  <si>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</si>
  <si>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</si>
  <si>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</si>
  <si>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</si>
  <si>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</si>
  <si>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</si>
  <si>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</si>
  <si>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</si>
  <si>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</si>
  <si>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</si>
  <si>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</si>
  <si>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</si>
  <si>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</si>
  <si>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</si>
  <si>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Part de locaux éligibles au très haut débit (30Mbit/s)</t>
    </r>
    <r>
      <rPr>
        <i/>
        <sz val="8"/>
        <rFont val="Arial"/>
        <family val="2"/>
      </rPr>
      <t xml:space="preserve"> (%)</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</si>
  <si>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</si>
  <si>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</si>
  <si>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</si>
  <si>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</si>
  <si>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</si>
  <si>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</si>
  <si>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</si>
  <si>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Population  des quartiers "politique de la ville"</t>
    </r>
    <r>
      <rPr>
        <sz val="8"/>
        <rFont val="Arial"/>
        <family val="2"/>
      </rPr>
      <t xml:space="preserve"> (2015)</t>
    </r>
    <r>
      <rPr>
        <i/>
        <sz val="8"/>
        <rFont val="Arial"/>
        <family val="2"/>
      </rPr>
      <t xml:space="preserve"> (milliers)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</si>
  <si>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</si>
  <si>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</si>
  <si>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</si>
  <si>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</si>
  <si>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</si>
  <si>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Type du territoire de vie dans la typologie</t>
  </si>
  <si>
    <t>Population municipale du territoire de vie
(en milliers)</t>
  </si>
  <si>
    <t>en % de la population totale de la région</t>
  </si>
  <si>
    <t>Territoires de vie plutôt denses, en situation peu favorable</t>
  </si>
  <si>
    <t>Territoires de vie plutôt favorisés, à l'accès aux équipements rapide mais avec des difficultés socioéconomiques</t>
  </si>
  <si>
    <t>Territoires de vie de bourgs et petites villes en situation intermédiaire</t>
  </si>
  <si>
    <t>Territoires de vie autour de villes moyennes, offrant des emplois et des conditions de vie plutôt favorables</t>
  </si>
  <si>
    <t>Territoires de vie plutôt aisés, éloignés de l'emploi, situés surtout dans le périurbain</t>
  </si>
  <si>
    <t>Territoires de vie denses et riches, présentant d'importantes disparités entre femmes et hommes</t>
  </si>
  <si>
    <t>Territoires de vie très urbanisés, plutôt favorisés mais avec des difficultés sociales et des emplois souvent éloignés</t>
  </si>
  <si>
    <t>Territoires de vie isolés, peu urbanisés, hors de l'influence des grands pôles</t>
  </si>
  <si>
    <t>*  Epci : établissements publics de coopération intercommunale (à fiscalité propre)</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</si>
  <si>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</si>
  <si>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</si>
  <si>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</si>
  <si>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</si>
  <si>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</si>
  <si>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</si>
  <si>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</si>
  <si>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</si>
  <si>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Note de lecture : dans les Hauts de France, on compte 123 lieux de visite dont 92 lieux d’exposition, 4 monuments nationaux et 27 jardins remarquables. 53 % de ces lieux de visite sont situés dans des territoires de vie plutôt denses, en situation peu favorable.</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</si>
  <si>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</si>
  <si>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</si>
  <si>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En part de l'ensemble des secteurs marchands (%)</t>
  </si>
  <si>
    <t>Répartition des principaux équipements culturels par type de territoire de vie dans les Hauts-de-France en 2016</t>
  </si>
  <si>
    <t>Répartition par typologie de territoire de vie (en %)</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</si>
  <si>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</si>
  <si>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</si>
  <si>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</si>
  <si>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</si>
  <si>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</si>
  <si>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</si>
  <si>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</si>
  <si>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</si>
  <si>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r>
      <t xml:space="preserve">Hauts-de-France
</t>
    </r>
    <r>
      <rPr>
        <i/>
        <sz val="8"/>
        <color theme="1"/>
        <rFont val="Arial"/>
        <family val="2"/>
      </rPr>
      <t>(unités)</t>
    </r>
  </si>
  <si>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</si>
  <si>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</si>
  <si>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</si>
  <si>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</si>
  <si>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</si>
  <si>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</si>
  <si>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</si>
  <si>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</si>
  <si>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</si>
  <si>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</si>
  <si>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</si>
  <si>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</si>
  <si>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</si>
  <si>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t>Source : Atlas régional de la culture 2018, Deps, ministère de la Culture 2018</t>
  </si>
  <si>
    <t>En milliers d'euros</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</si>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</sst>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3">
    <font>
      <sz val="11"/>
      <color theme="1"/>
      <name val="Calibri"/>
      <family val="2"/>
      <scheme val="minor"/>
    </font>
    <font>
      <b/>
      <sz val="11"/>
      <color theme="1"/>
      <name val="Calibri"/>
      <family val="2"/>
      <scheme val="minor"/>
    </font>
    <font>
      <sz val="10"/>
      <color theme="1"/>
      <name val="Arial"/>
      <family val="2"/>
    </font>
    <font>
      <i/>
      <sz val="8"/>
      <color theme="1"/>
      <name val="Arial"/>
      <family val="2"/>
    </font>
    <font>
      <sz val="11"/>
      <color theme="1"/>
      <name val="Liberation Sans"/>
      <family val="2"/>
    </font>
    <font>
      <sz val="8"/>
      <color theme="1"/>
      <name val="Arial"/>
      <family val="2"/>
    </font>
    <font>
      <sz val="8"/>
      <color theme="1"/>
      <name val="Calibri"/>
      <family val="2"/>
      <scheme val="minor"/>
    </font>
    <font>
      <b/>
      <sz val="8"/>
      <color theme="1"/>
      <name val="Arial"/>
      <family val="2"/>
    </font>
    <font>
      <sz val="11"/>
      <color rgb="FF000000"/>
      <name val="Calibri1"/>
      <family val="2"/>
    </font>
    <font>
      <sz val="10"/>
      <color rgb="FF000000"/>
      <name val="Calibri1"/>
      <family val="2"/>
    </font>
    <font>
      <b/>
      <sz val="11"/>
      <color rgb="FF000000"/>
      <name val="Calibri1"/>
      <family val="2"/>
    </font>
    <font>
      <sz val="8"/>
      <color rgb="FFFF0000"/>
      <name val="Arial"/>
      <family val="2"/>
    </font>
    <font>
      <sz val="8"/>
      <color rgb="FFFF3333"/>
      <name val="Arial"/>
      <family val="2"/>
    </font>
    <font>
      <sz val="8"/>
      <color rgb="FF000000"/>
      <name val="Arial"/>
      <family val="2"/>
    </font>
    <font>
      <sz val="8"/>
      <color rgb="FF000000"/>
      <name val="Calibri1"/>
      <family val="2"/>
    </font>
    <font>
      <b/>
      <sz val="8"/>
      <color rgb="FF000000"/>
      <name val="Arial"/>
      <family val="2"/>
    </font>
    <font>
      <b/>
      <sz val="8"/>
      <color rgb="FFFF3333"/>
      <name val="Arial"/>
      <family val="2"/>
    </font>
    <font>
      <i/>
      <sz val="8"/>
      <color rgb="FF000000"/>
      <name val="Arial"/>
      <family val="2"/>
    </font>
    <font>
      <sz val="8"/>
      <name val="Arial"/>
      <family val="2"/>
    </font>
    <font>
      <i/>
      <sz val="8"/>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sz val="11"/>
      <color theme="1"/>
      <name val="Arial"/>
      <family val="2"/>
    </font>
    <font>
      <u/>
      <sz val="11"/>
      <color theme="10"/>
      <name val="Calibri"/>
      <family val="2"/>
      <scheme val="minor"/>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5">
    <xf numFmtId="0" fontId="0" fillId="0" borderId="0"/>
    <xf numFmtId="9" fontId="4"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alignment horizontal="left"/>
    </xf>
    <xf numFmtId="0" fontId="10" fillId="0" borderId="0">
      <alignment horizontal="left"/>
    </xf>
    <xf numFmtId="0" fontId="8" fillId="0" borderId="0"/>
    <xf numFmtId="0" fontId="8" fillId="0" borderId="0"/>
    <xf numFmtId="0" fontId="10" fillId="0" borderId="0"/>
    <xf numFmtId="43" fontId="20"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xf numFmtId="0" fontId="24" fillId="0" borderId="0"/>
    <xf numFmtId="0" fontId="32" fillId="0" borderId="0" applyNumberFormat="0" applyFill="0" applyBorder="0" applyAlignment="0" applyProtection="0"/>
  </cellStyleXfs>
  <cellXfs count="288">
    <xf numFmtId="0" fontId="0" fillId="0" borderId="0" xfId="0"/>
    <xf numFmtId="0" fontId="1" fillId="0" borderId="0" xfId="0" applyFont="1"/>
    <xf numFmtId="0" fontId="2" fillId="0" borderId="0" xfId="0" applyFont="1"/>
    <xf numFmtId="0" fontId="3" fillId="0" borderId="0" xfId="0" applyFont="1"/>
    <xf numFmtId="3" fontId="2" fillId="0" borderId="0" xfId="0" applyNumberFormat="1" applyFont="1"/>
    <xf numFmtId="0" fontId="5" fillId="0" borderId="0" xfId="0" applyFont="1"/>
    <xf numFmtId="0" fontId="6" fillId="0" borderId="0" xfId="0" applyFont="1"/>
    <xf numFmtId="0" fontId="7" fillId="0" borderId="2" xfId="0" applyFont="1" applyBorder="1"/>
    <xf numFmtId="3" fontId="7" fillId="0" borderId="2" xfId="0" applyNumberFormat="1" applyFont="1" applyBorder="1"/>
    <xf numFmtId="9" fontId="7" fillId="0" borderId="1" xfId="0" applyNumberFormat="1" applyFont="1" applyBorder="1"/>
    <xf numFmtId="0" fontId="9" fillId="0" borderId="0" xfId="2" applyFont="1"/>
    <xf numFmtId="0" fontId="9" fillId="0" borderId="0" xfId="2" applyFont="1" applyFill="1"/>
    <xf numFmtId="0" fontId="0" fillId="0" borderId="0" xfId="0" applyFill="1"/>
    <xf numFmtId="0" fontId="11" fillId="0" borderId="0" xfId="2" applyFont="1" applyBorder="1"/>
    <xf numFmtId="0" fontId="12" fillId="0" borderId="0" xfId="2" applyFont="1" applyBorder="1"/>
    <xf numFmtId="3" fontId="13" fillId="0" borderId="0" xfId="2" applyNumberFormat="1" applyFont="1" applyBorder="1"/>
    <xf numFmtId="0" fontId="14" fillId="0" borderId="0" xfId="2" applyFont="1"/>
    <xf numFmtId="0" fontId="13" fillId="0" borderId="0" xfId="2" applyFont="1" applyBorder="1"/>
    <xf numFmtId="0" fontId="13" fillId="0" borderId="0" xfId="2" applyFont="1" applyFill="1" applyBorder="1"/>
    <xf numFmtId="3" fontId="13" fillId="0" borderId="0" xfId="3" applyNumberFormat="1" applyFont="1" applyFill="1" applyBorder="1"/>
    <xf numFmtId="9" fontId="13" fillId="0" borderId="0" xfId="3" applyFont="1" applyFill="1" applyBorder="1"/>
    <xf numFmtId="0" fontId="13" fillId="0" borderId="0" xfId="5" applyFont="1" applyBorder="1">
      <alignment horizontal="left"/>
    </xf>
    <xf numFmtId="0" fontId="15" fillId="0" borderId="0" xfId="6" applyFont="1" applyBorder="1">
      <alignment horizontal="left"/>
    </xf>
    <xf numFmtId="3" fontId="13" fillId="0" borderId="0" xfId="8" applyNumberFormat="1" applyFont="1" applyBorder="1"/>
    <xf numFmtId="3" fontId="15" fillId="0" borderId="0" xfId="9" applyNumberFormat="1" applyFont="1" applyBorder="1"/>
    <xf numFmtId="0" fontId="15" fillId="0" borderId="0" xfId="5" applyFont="1" applyBorder="1">
      <alignment horizontal="left"/>
    </xf>
    <xf numFmtId="3" fontId="15" fillId="0" borderId="0" xfId="8" applyNumberFormat="1" applyFont="1" applyBorder="1"/>
    <xf numFmtId="3" fontId="16" fillId="0" borderId="0" xfId="8" applyNumberFormat="1" applyFont="1" applyBorder="1"/>
    <xf numFmtId="0" fontId="13" fillId="0" borderId="0" xfId="2" applyFont="1"/>
    <xf numFmtId="0" fontId="13" fillId="0" borderId="0" xfId="2" applyFont="1" applyFill="1"/>
    <xf numFmtId="0" fontId="17" fillId="0" borderId="0" xfId="2" applyFont="1"/>
    <xf numFmtId="0" fontId="17" fillId="0" borderId="0" xfId="4" applyFont="1" applyBorder="1"/>
    <xf numFmtId="0" fontId="17" fillId="0" borderId="0" xfId="7" applyFont="1" applyBorder="1"/>
    <xf numFmtId="9" fontId="7" fillId="0" borderId="3" xfId="1" applyFont="1" applyBorder="1"/>
    <xf numFmtId="0" fontId="15" fillId="0" borderId="4" xfId="2" applyFont="1" applyBorder="1"/>
    <xf numFmtId="3" fontId="15" fillId="0" borderId="5" xfId="2" applyNumberFormat="1" applyFont="1" applyBorder="1"/>
    <xf numFmtId="9" fontId="13" fillId="0" borderId="0" xfId="3" applyFont="1" applyBorder="1"/>
    <xf numFmtId="9" fontId="13" fillId="0" borderId="6" xfId="3" applyFont="1" applyFill="1" applyBorder="1"/>
    <xf numFmtId="9" fontId="13" fillId="0" borderId="0" xfId="3" applyFont="1" applyBorder="1" applyAlignment="1">
      <alignment horizontal="right"/>
    </xf>
    <xf numFmtId="9" fontId="13" fillId="0" borderId="7" xfId="3" applyFont="1" applyBorder="1" applyAlignment="1">
      <alignment horizontal="right"/>
    </xf>
    <xf numFmtId="9" fontId="15" fillId="0" borderId="1" xfId="3" applyFont="1" applyBorder="1"/>
    <xf numFmtId="0" fontId="15" fillId="0" borderId="0" xfId="2" applyFont="1" applyBorder="1"/>
    <xf numFmtId="9" fontId="15" fillId="0" borderId="0" xfId="3" applyFont="1" applyBorder="1"/>
    <xf numFmtId="0" fontId="15" fillId="0" borderId="0" xfId="2" applyFont="1" applyBorder="1" applyAlignment="1">
      <alignment horizontal="center"/>
    </xf>
    <xf numFmtId="0" fontId="17" fillId="0" borderId="0" xfId="2" applyFont="1" applyBorder="1"/>
    <xf numFmtId="0" fontId="15" fillId="0" borderId="8" xfId="2" applyFont="1" applyBorder="1"/>
    <xf numFmtId="3" fontId="15" fillId="0" borderId="9" xfId="2" applyNumberFormat="1" applyFont="1" applyBorder="1"/>
    <xf numFmtId="0" fontId="15" fillId="0" borderId="11" xfId="2" applyFont="1" applyBorder="1"/>
    <xf numFmtId="0" fontId="15" fillId="0" borderId="12" xfId="2" applyFont="1" applyBorder="1"/>
    <xf numFmtId="0" fontId="13" fillId="0" borderId="13" xfId="2" applyFont="1" applyBorder="1"/>
    <xf numFmtId="9" fontId="13" fillId="0" borderId="14" xfId="3" applyFont="1" applyFill="1" applyBorder="1"/>
    <xf numFmtId="9" fontId="13" fillId="0" borderId="15" xfId="3" applyFont="1" applyBorder="1" applyAlignment="1">
      <alignment horizontal="right"/>
    </xf>
    <xf numFmtId="0" fontId="15" fillId="0" borderId="16" xfId="2" applyFont="1" applyBorder="1"/>
    <xf numFmtId="9" fontId="15" fillId="0" borderId="17" xfId="3" applyFont="1" applyFill="1" applyBorder="1"/>
    <xf numFmtId="0" fontId="15" fillId="0" borderId="18" xfId="2" applyFont="1" applyBorder="1"/>
    <xf numFmtId="9" fontId="15" fillId="0" borderId="19" xfId="3" applyFont="1" applyBorder="1"/>
    <xf numFmtId="9" fontId="13" fillId="0" borderId="20" xfId="3" applyFont="1" applyBorder="1"/>
    <xf numFmtId="0" fontId="7" fillId="0" borderId="23" xfId="0" applyFont="1" applyBorder="1"/>
    <xf numFmtId="0" fontId="7" fillId="0" borderId="25" xfId="0" applyFont="1" applyBorder="1"/>
    <xf numFmtId="0" fontId="5" fillId="0" borderId="16" xfId="0" applyFont="1" applyBorder="1"/>
    <xf numFmtId="3" fontId="5" fillId="0" borderId="0" xfId="0" applyNumberFormat="1" applyFont="1" applyBorder="1"/>
    <xf numFmtId="9" fontId="5" fillId="0" borderId="0" xfId="1" applyFont="1" applyBorder="1"/>
    <xf numFmtId="9" fontId="5" fillId="0" borderId="14" xfId="1" applyFont="1" applyBorder="1"/>
    <xf numFmtId="0" fontId="7" fillId="0" borderId="16" xfId="0" applyFont="1" applyBorder="1"/>
    <xf numFmtId="9" fontId="7" fillId="0" borderId="26" xfId="1" applyFont="1" applyBorder="1"/>
    <xf numFmtId="0" fontId="7" fillId="0" borderId="18" xfId="0" applyFont="1" applyBorder="1"/>
    <xf numFmtId="0" fontId="5" fillId="0" borderId="27" xfId="0" applyFont="1" applyBorder="1"/>
    <xf numFmtId="164" fontId="7" fillId="0" borderId="28" xfId="1" applyNumberFormat="1" applyFont="1" applyBorder="1"/>
    <xf numFmtId="164" fontId="7" fillId="0" borderId="20" xfId="1" applyNumberFormat="1" applyFont="1" applyBorder="1"/>
    <xf numFmtId="3" fontId="13" fillId="0" borderId="7" xfId="3" applyNumberFormat="1" applyFont="1" applyFill="1" applyBorder="1"/>
    <xf numFmtId="9" fontId="13" fillId="0" borderId="7" xfId="3" applyFont="1" applyFill="1" applyBorder="1"/>
    <xf numFmtId="0" fontId="15" fillId="0" borderId="29" xfId="2" applyFont="1" applyFill="1" applyBorder="1"/>
    <xf numFmtId="0" fontId="15" fillId="0" borderId="30" xfId="2" applyFont="1" applyFill="1" applyBorder="1"/>
    <xf numFmtId="3" fontId="15" fillId="0" borderId="30" xfId="2" applyNumberFormat="1" applyFont="1" applyFill="1" applyBorder="1"/>
    <xf numFmtId="0" fontId="15" fillId="0" borderId="10" xfId="2" applyFont="1" applyFill="1" applyBorder="1"/>
    <xf numFmtId="0" fontId="13" fillId="0" borderId="31" xfId="2" applyFont="1" applyFill="1" applyBorder="1"/>
    <xf numFmtId="3" fontId="13" fillId="0" borderId="15" xfId="3" applyNumberFormat="1" applyFont="1" applyFill="1" applyBorder="1"/>
    <xf numFmtId="0" fontId="13" fillId="0" borderId="32" xfId="2" applyFont="1" applyFill="1" applyBorder="1"/>
    <xf numFmtId="3" fontId="13" fillId="0" borderId="33" xfId="3" applyNumberFormat="1" applyFont="1" applyFill="1" applyBorder="1"/>
    <xf numFmtId="9" fontId="13" fillId="0" borderId="33" xfId="3" applyFont="1" applyFill="1" applyBorder="1"/>
    <xf numFmtId="3" fontId="13" fillId="0" borderId="34" xfId="3" applyNumberFormat="1" applyFont="1" applyFill="1" applyBorder="1"/>
    <xf numFmtId="0" fontId="5" fillId="0" borderId="35" xfId="0" applyFont="1" applyBorder="1"/>
    <xf numFmtId="0" fontId="5" fillId="0" borderId="13" xfId="0" applyFont="1" applyBorder="1"/>
    <xf numFmtId="9" fontId="7" fillId="0" borderId="25" xfId="0" applyNumberFormat="1" applyFont="1" applyBorder="1"/>
    <xf numFmtId="0" fontId="7" fillId="0" borderId="0" xfId="0" applyFont="1"/>
    <xf numFmtId="0" fontId="7" fillId="0" borderId="36" xfId="0" applyFont="1" applyBorder="1" applyAlignment="1">
      <alignment horizontal="center"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5" fillId="0" borderId="31" xfId="0" applyFont="1" applyBorder="1"/>
    <xf numFmtId="3" fontId="5" fillId="0" borderId="0" xfId="0" applyNumberFormat="1" applyFont="1" applyBorder="1" applyAlignment="1">
      <alignment horizontal="center"/>
    </xf>
    <xf numFmtId="3" fontId="5" fillId="0" borderId="15" xfId="0" applyNumberFormat="1" applyFont="1" applyBorder="1" applyAlignment="1">
      <alignment horizontal="center"/>
    </xf>
    <xf numFmtId="0" fontId="18" fillId="0" borderId="32" xfId="0" applyFont="1" applyBorder="1"/>
    <xf numFmtId="3" fontId="18" fillId="0" borderId="39" xfId="0" applyNumberFormat="1" applyFont="1" applyBorder="1"/>
    <xf numFmtId="3" fontId="19" fillId="0" borderId="39" xfId="0" quotePrefix="1" applyNumberFormat="1" applyFont="1" applyBorder="1" applyAlignment="1">
      <alignment horizontal="center"/>
    </xf>
    <xf numFmtId="3" fontId="19" fillId="0" borderId="34" xfId="0" applyNumberFormat="1" applyFont="1" applyBorder="1" applyAlignment="1">
      <alignment horizontal="center"/>
    </xf>
    <xf numFmtId="0" fontId="5" fillId="0" borderId="0" xfId="0" applyFont="1" applyAlignment="1">
      <alignment horizontal="center"/>
    </xf>
    <xf numFmtId="0" fontId="3" fillId="0" borderId="0" xfId="0" applyFont="1" applyAlignment="1"/>
    <xf numFmtId="0" fontId="3" fillId="0" borderId="0" xfId="0" applyFont="1" applyAlignment="1">
      <alignment wrapText="1"/>
    </xf>
    <xf numFmtId="0" fontId="3" fillId="0" borderId="0" xfId="0" applyFont="1" applyAlignment="1">
      <alignment horizontal="center" wrapText="1"/>
    </xf>
    <xf numFmtId="0" fontId="7" fillId="0" borderId="31" xfId="0" applyFont="1" applyBorder="1"/>
    <xf numFmtId="1" fontId="7" fillId="0" borderId="0" xfId="0" applyNumberFormat="1" applyFont="1" applyBorder="1"/>
    <xf numFmtId="1" fontId="7" fillId="0" borderId="15" xfId="0" applyNumberFormat="1" applyFont="1" applyBorder="1"/>
    <xf numFmtId="3" fontId="7" fillId="0" borderId="0" xfId="0" applyNumberFormat="1" applyFont="1" applyBorder="1"/>
    <xf numFmtId="3" fontId="7" fillId="0" borderId="15" xfId="0" applyNumberFormat="1" applyFont="1" applyBorder="1"/>
    <xf numFmtId="0" fontId="7" fillId="0" borderId="32" xfId="0" applyFont="1" applyBorder="1"/>
    <xf numFmtId="3" fontId="7" fillId="0" borderId="39" xfId="0" applyNumberFormat="1" applyFont="1" applyBorder="1"/>
    <xf numFmtId="3" fontId="7" fillId="0" borderId="34" xfId="0" applyNumberFormat="1" applyFont="1" applyBorder="1"/>
    <xf numFmtId="0" fontId="5" fillId="0" borderId="29" xfId="0" applyFont="1" applyBorder="1"/>
    <xf numFmtId="165" fontId="5" fillId="0" borderId="40" xfId="0" applyNumberFormat="1" applyFont="1" applyBorder="1" applyAlignment="1">
      <alignment wrapText="1"/>
    </xf>
    <xf numFmtId="165" fontId="5" fillId="0" borderId="10" xfId="0" applyNumberFormat="1" applyFont="1" applyBorder="1" applyAlignment="1">
      <alignment wrapText="1"/>
    </xf>
    <xf numFmtId="0" fontId="5" fillId="0" borderId="40" xfId="0" applyFont="1" applyBorder="1"/>
    <xf numFmtId="0" fontId="5" fillId="0" borderId="10" xfId="0" applyFont="1" applyBorder="1"/>
    <xf numFmtId="0" fontId="5" fillId="0" borderId="31" xfId="0" applyFont="1" applyBorder="1" applyAlignment="1">
      <alignment wrapText="1"/>
    </xf>
    <xf numFmtId="3" fontId="5" fillId="0" borderId="15" xfId="0" applyNumberFormat="1" applyFont="1" applyBorder="1"/>
    <xf numFmtId="0" fontId="7" fillId="0" borderId="31" xfId="0" applyFont="1" applyBorder="1" applyAlignment="1">
      <alignment wrapText="1"/>
    </xf>
    <xf numFmtId="0" fontId="5" fillId="0" borderId="32" xfId="0" applyFont="1" applyBorder="1" applyAlignment="1">
      <alignment wrapText="1"/>
    </xf>
    <xf numFmtId="3" fontId="5" fillId="0" borderId="39" xfId="0" applyNumberFormat="1" applyFont="1" applyBorder="1"/>
    <xf numFmtId="3" fontId="5" fillId="0" borderId="34" xfId="0" applyNumberFormat="1" applyFont="1" applyBorder="1"/>
    <xf numFmtId="0" fontId="7" fillId="0" borderId="29" xfId="0" applyFont="1" applyBorder="1" applyAlignment="1">
      <alignment horizontal="center"/>
    </xf>
    <xf numFmtId="0" fontId="7" fillId="0" borderId="40" xfId="0" applyFont="1" applyBorder="1" applyAlignment="1">
      <alignment horizontal="center"/>
    </xf>
    <xf numFmtId="0" fontId="7" fillId="0" borderId="40" xfId="0" applyFont="1" applyBorder="1" applyAlignment="1">
      <alignment horizontal="center" wrapText="1"/>
    </xf>
    <xf numFmtId="0" fontId="7" fillId="0" borderId="10" xfId="0" applyFont="1" applyBorder="1" applyAlignment="1">
      <alignment horizontal="center" wrapText="1"/>
    </xf>
    <xf numFmtId="0" fontId="18" fillId="0" borderId="31" xfId="0" applyFont="1" applyBorder="1"/>
    <xf numFmtId="0" fontId="18" fillId="0" borderId="0" xfId="0" applyFont="1" applyBorder="1" applyAlignment="1">
      <alignment horizontal="left"/>
    </xf>
    <xf numFmtId="0" fontId="18" fillId="0" borderId="0" xfId="0" applyFont="1" applyBorder="1"/>
    <xf numFmtId="0" fontId="18" fillId="0" borderId="0" xfId="0" applyFont="1" applyBorder="1" applyAlignment="1">
      <alignment horizontal="right"/>
    </xf>
    <xf numFmtId="0" fontId="18" fillId="0" borderId="15" xfId="0" applyFont="1" applyBorder="1"/>
    <xf numFmtId="0" fontId="5" fillId="0" borderId="0" xfId="0" applyFont="1" applyBorder="1" applyAlignment="1">
      <alignment horizontal="left"/>
    </xf>
    <xf numFmtId="0" fontId="5" fillId="0" borderId="0" xfId="0" applyFont="1" applyBorder="1"/>
    <xf numFmtId="0" fontId="5" fillId="0" borderId="0" xfId="0" applyFont="1" applyBorder="1" applyAlignment="1">
      <alignment horizontal="right"/>
    </xf>
    <xf numFmtId="0" fontId="5" fillId="0" borderId="15" xfId="0" applyFont="1" applyBorder="1"/>
    <xf numFmtId="0" fontId="5" fillId="0" borderId="32" xfId="0" applyFont="1" applyBorder="1"/>
    <xf numFmtId="0" fontId="5" fillId="0" borderId="39" xfId="0" applyFont="1" applyBorder="1" applyAlignment="1">
      <alignment horizontal="left"/>
    </xf>
    <xf numFmtId="0" fontId="5" fillId="0" borderId="39" xfId="0" applyFont="1" applyBorder="1"/>
    <xf numFmtId="0" fontId="5" fillId="0" borderId="39" xfId="0" applyFont="1" applyBorder="1" applyAlignment="1">
      <alignment horizontal="right"/>
    </xf>
    <xf numFmtId="0" fontId="5" fillId="0" borderId="34" xfId="0" applyFont="1" applyBorder="1"/>
    <xf numFmtId="0" fontId="5" fillId="0" borderId="0" xfId="0" applyFont="1" applyAlignment="1"/>
    <xf numFmtId="0" fontId="5" fillId="0" borderId="0" xfId="0" applyFont="1" applyAlignment="1">
      <alignment wrapText="1"/>
    </xf>
    <xf numFmtId="0" fontId="22" fillId="0" borderId="0" xfId="0" applyFont="1"/>
    <xf numFmtId="0" fontId="18" fillId="0" borderId="0" xfId="0" applyFont="1"/>
    <xf numFmtId="9" fontId="18" fillId="0" borderId="0" xfId="0" applyNumberFormat="1" applyFont="1"/>
    <xf numFmtId="3" fontId="18" fillId="0" borderId="0" xfId="0" applyNumberFormat="1" applyFont="1"/>
    <xf numFmtId="0" fontId="19" fillId="0" borderId="0" xfId="0" applyFont="1"/>
    <xf numFmtId="0" fontId="19" fillId="0" borderId="0" xfId="0" applyFont="1" applyAlignment="1">
      <alignment horizontal="right"/>
    </xf>
    <xf numFmtId="0" fontId="23" fillId="2" borderId="0" xfId="12" applyFont="1" applyFill="1" applyBorder="1" applyAlignment="1">
      <alignment horizontal="left"/>
    </xf>
    <xf numFmtId="0" fontId="19" fillId="0" borderId="0" xfId="12" applyFont="1" applyBorder="1" applyAlignment="1">
      <alignment horizontal="right" vertical="center" wrapText="1"/>
    </xf>
    <xf numFmtId="9" fontId="19" fillId="0" borderId="0" xfId="0" applyNumberFormat="1" applyFont="1" applyAlignment="1">
      <alignment vertical="center"/>
    </xf>
    <xf numFmtId="9" fontId="19" fillId="0" borderId="0" xfId="11" applyFont="1" applyAlignment="1">
      <alignment vertical="center"/>
    </xf>
    <xf numFmtId="0" fontId="19" fillId="0" borderId="0" xfId="12" applyFont="1" applyBorder="1" applyAlignment="1">
      <alignment horizontal="left"/>
    </xf>
    <xf numFmtId="3" fontId="19" fillId="0" borderId="0" xfId="0" applyNumberFormat="1" applyFont="1"/>
    <xf numFmtId="0" fontId="23" fillId="2" borderId="0" xfId="12" applyFont="1" applyFill="1" applyBorder="1"/>
    <xf numFmtId="165" fontId="19" fillId="0" borderId="0" xfId="0" applyNumberFormat="1" applyFont="1"/>
    <xf numFmtId="165" fontId="18" fillId="0" borderId="0" xfId="0" applyNumberFormat="1" applyFont="1"/>
    <xf numFmtId="166" fontId="19" fillId="0" borderId="0" xfId="0" applyNumberFormat="1" applyFont="1"/>
    <xf numFmtId="0" fontId="19" fillId="0" borderId="0" xfId="12" applyFont="1" applyBorder="1" applyAlignment="1">
      <alignment horizontal="center" vertical="center" wrapText="1"/>
    </xf>
    <xf numFmtId="0" fontId="18" fillId="0" borderId="0" xfId="12" applyFont="1" applyBorder="1" applyAlignment="1">
      <alignment horizontal="center" vertical="center" wrapText="1"/>
    </xf>
    <xf numFmtId="0" fontId="18" fillId="0" borderId="0" xfId="12" applyFont="1" applyBorder="1" applyAlignment="1">
      <alignment horizontal="center" vertical="center"/>
    </xf>
    <xf numFmtId="0" fontId="19" fillId="2" borderId="0" xfId="12" applyFont="1" applyFill="1" applyBorder="1"/>
    <xf numFmtId="0" fontId="18" fillId="0" borderId="0" xfId="12" applyFont="1" applyBorder="1"/>
    <xf numFmtId="3" fontId="18" fillId="3" borderId="0" xfId="0" applyNumberFormat="1" applyFont="1" applyFill="1"/>
    <xf numFmtId="0" fontId="18" fillId="3" borderId="0" xfId="0" applyFont="1" applyFill="1"/>
    <xf numFmtId="166" fontId="18" fillId="0" borderId="0" xfId="0" applyNumberFormat="1" applyFont="1"/>
    <xf numFmtId="3" fontId="18" fillId="3" borderId="0" xfId="0" applyNumberFormat="1" applyFont="1" applyFill="1" applyBorder="1"/>
    <xf numFmtId="0" fontId="18" fillId="3" borderId="0" xfId="0" applyFont="1" applyFill="1" applyBorder="1"/>
    <xf numFmtId="164" fontId="19" fillId="0" borderId="0" xfId="12" applyNumberFormat="1" applyFont="1" applyFill="1"/>
    <xf numFmtId="164" fontId="18" fillId="0" borderId="0" xfId="11" applyNumberFormat="1" applyFont="1"/>
    <xf numFmtId="0" fontId="23" fillId="0" borderId="41" xfId="0" applyFont="1" applyBorder="1" applyAlignment="1">
      <alignment horizontal="center" vertical="center"/>
    </xf>
    <xf numFmtId="0" fontId="19" fillId="0" borderId="42" xfId="0" applyFont="1" applyBorder="1" applyAlignment="1">
      <alignment horizontal="center" vertical="center" wrapText="1"/>
    </xf>
    <xf numFmtId="0" fontId="23" fillId="0" borderId="43" xfId="0" applyFont="1" applyBorder="1" applyAlignment="1">
      <alignment horizontal="center" vertical="center"/>
    </xf>
    <xf numFmtId="3" fontId="19" fillId="0" borderId="45" xfId="0" applyNumberFormat="1" applyFont="1" applyBorder="1"/>
    <xf numFmtId="3" fontId="19" fillId="0" borderId="45" xfId="0" applyNumberFormat="1" applyFont="1" applyBorder="1" applyAlignment="1">
      <alignment vertical="center"/>
    </xf>
    <xf numFmtId="3" fontId="22" fillId="0" borderId="48" xfId="0" applyNumberFormat="1" applyFont="1" applyBorder="1"/>
    <xf numFmtId="3" fontId="22" fillId="0" borderId="50" xfId="0" applyNumberFormat="1" applyFont="1" applyBorder="1"/>
    <xf numFmtId="0" fontId="23" fillId="0" borderId="51" xfId="0" applyFont="1" applyFill="1" applyBorder="1"/>
    <xf numFmtId="165" fontId="19" fillId="0" borderId="50" xfId="0" applyNumberFormat="1" applyFont="1" applyFill="1" applyBorder="1"/>
    <xf numFmtId="0" fontId="23" fillId="0" borderId="0" xfId="0" applyFont="1" applyFill="1" applyAlignment="1">
      <alignment wrapText="1"/>
    </xf>
    <xf numFmtId="0" fontId="18" fillId="0" borderId="0" xfId="2" applyFont="1" applyBorder="1" applyAlignment="1">
      <alignment vertical="center" wrapText="1"/>
    </xf>
    <xf numFmtId="0" fontId="18" fillId="0" borderId="44" xfId="0" applyFont="1" applyBorder="1"/>
    <xf numFmtId="3" fontId="18" fillId="0" borderId="45" xfId="0" applyNumberFormat="1" applyFont="1" applyBorder="1"/>
    <xf numFmtId="9" fontId="19" fillId="0" borderId="45" xfId="0" applyNumberFormat="1" applyFont="1" applyBorder="1"/>
    <xf numFmtId="0" fontId="18" fillId="0" borderId="46" xfId="0" applyFont="1" applyBorder="1" applyAlignment="1">
      <alignment vertical="center" wrapText="1"/>
    </xf>
    <xf numFmtId="3" fontId="18" fillId="0" borderId="45" xfId="0" applyNumberFormat="1" applyFont="1" applyBorder="1" applyAlignment="1">
      <alignment vertical="center"/>
    </xf>
    <xf numFmtId="0" fontId="18" fillId="0" borderId="46" xfId="0" applyFont="1" applyBorder="1"/>
    <xf numFmtId="0" fontId="23" fillId="0" borderId="47" xfId="0" applyFont="1" applyBorder="1"/>
    <xf numFmtId="3" fontId="23" fillId="0" borderId="48" xfId="0" applyNumberFormat="1" applyFont="1" applyBorder="1"/>
    <xf numFmtId="9" fontId="22" fillId="0" borderId="48" xfId="0" applyNumberFormat="1" applyFont="1" applyBorder="1"/>
    <xf numFmtId="0" fontId="23" fillId="0" borderId="49" xfId="0" applyFont="1" applyBorder="1"/>
    <xf numFmtId="3" fontId="23" fillId="0" borderId="50" xfId="0" applyNumberFormat="1" applyFont="1" applyBorder="1"/>
    <xf numFmtId="3" fontId="23" fillId="0" borderId="51" xfId="0" applyNumberFormat="1" applyFont="1" applyBorder="1"/>
    <xf numFmtId="9" fontId="22" fillId="0" borderId="0" xfId="0" applyNumberFormat="1" applyFont="1" applyBorder="1"/>
    <xf numFmtId="165" fontId="18" fillId="0" borderId="50" xfId="0" applyNumberFormat="1" applyFont="1" applyFill="1" applyBorder="1"/>
    <xf numFmtId="165" fontId="18" fillId="0" borderId="51" xfId="0" applyNumberFormat="1" applyFont="1" applyFill="1" applyBorder="1"/>
    <xf numFmtId="165" fontId="19" fillId="0" borderId="0" xfId="0" applyNumberFormat="1" applyFont="1" applyFill="1" applyBorder="1"/>
    <xf numFmtId="166" fontId="19" fillId="0" borderId="52" xfId="0" applyNumberFormat="1" applyFont="1" applyFill="1" applyBorder="1" applyAlignment="1">
      <alignment vertical="center"/>
    </xf>
    <xf numFmtId="166" fontId="19" fillId="0" borderId="44" xfId="0" applyNumberFormat="1"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xf numFmtId="0" fontId="18" fillId="0" borderId="0" xfId="0" applyFont="1" applyFill="1"/>
    <xf numFmtId="0" fontId="23" fillId="0" borderId="0" xfId="0" applyFont="1" applyAlignment="1">
      <alignment horizontal="center" vertical="center"/>
    </xf>
    <xf numFmtId="3" fontId="23" fillId="0" borderId="0" xfId="0" applyNumberFormat="1" applyFont="1"/>
    <xf numFmtId="0" fontId="23" fillId="0" borderId="0" xfId="0" applyFont="1" applyAlignment="1">
      <alignment horizontal="right"/>
    </xf>
    <xf numFmtId="167" fontId="5" fillId="0" borderId="0" xfId="10" applyNumberFormat="1" applyFont="1"/>
    <xf numFmtId="167" fontId="5" fillId="0" borderId="0" xfId="10" applyNumberFormat="1" applyFont="1" applyAlignment="1">
      <alignment horizontal="right"/>
    </xf>
    <xf numFmtId="0" fontId="18" fillId="0" borderId="0" xfId="0" applyFont="1" applyAlignment="1">
      <alignment horizontal="center" vertical="center"/>
    </xf>
    <xf numFmtId="0" fontId="27" fillId="4" borderId="0" xfId="0" applyFont="1" applyFill="1" applyAlignment="1">
      <alignment horizontal="center" vertical="center"/>
    </xf>
    <xf numFmtId="0" fontId="5" fillId="4" borderId="0" xfId="0" applyFont="1" applyFill="1" applyAlignment="1">
      <alignment horizontal="center" vertical="center" wrapText="1"/>
    </xf>
    <xf numFmtId="0" fontId="27" fillId="4" borderId="0" xfId="0" applyFont="1" applyFill="1" applyAlignment="1">
      <alignment horizontal="left" vertical="center"/>
    </xf>
    <xf numFmtId="0" fontId="5" fillId="4" borderId="0" xfId="0" applyFont="1" applyFill="1"/>
    <xf numFmtId="0" fontId="23" fillId="4" borderId="0" xfId="0" applyFont="1" applyFill="1" applyAlignment="1">
      <alignment horizontal="center"/>
    </xf>
    <xf numFmtId="0" fontId="18" fillId="0" borderId="0" xfId="0" applyFont="1" applyAlignment="1">
      <alignment vertical="top"/>
    </xf>
    <xf numFmtId="3" fontId="5" fillId="4" borderId="0" xfId="0" applyNumberFormat="1" applyFont="1" applyFill="1"/>
    <xf numFmtId="3" fontId="5" fillId="0" borderId="0" xfId="0" applyNumberFormat="1" applyFont="1"/>
    <xf numFmtId="3" fontId="5" fillId="4" borderId="0" xfId="0" applyNumberFormat="1" applyFont="1" applyFill="1" applyAlignment="1">
      <alignment horizontal="right" indent="3"/>
    </xf>
    <xf numFmtId="0" fontId="5" fillId="4" borderId="0" xfId="0" applyFont="1" applyFill="1" applyAlignment="1">
      <alignment horizontal="right"/>
    </xf>
    <xf numFmtId="0" fontId="18" fillId="0" borderId="0" xfId="0" applyFont="1" applyAlignment="1">
      <alignment horizontal="right" indent="1"/>
    </xf>
    <xf numFmtId="0" fontId="5" fillId="4" borderId="0" xfId="0" applyFont="1" applyFill="1" applyAlignment="1">
      <alignment horizontal="right" indent="3"/>
    </xf>
    <xf numFmtId="0" fontId="18" fillId="0" borderId="0" xfId="0" applyFont="1" applyAlignment="1">
      <alignment horizontal="left" indent="2"/>
    </xf>
    <xf numFmtId="0" fontId="18" fillId="0" borderId="0" xfId="0" applyFont="1" applyAlignment="1">
      <alignment horizontal="left"/>
    </xf>
    <xf numFmtId="1" fontId="5" fillId="4" borderId="0" xfId="0" applyNumberFormat="1" applyFont="1" applyFill="1" applyAlignment="1">
      <alignment horizontal="right"/>
    </xf>
    <xf numFmtId="167" fontId="18" fillId="0" borderId="0" xfId="10" applyNumberFormat="1" applyFont="1" applyAlignment="1">
      <alignment horizontal="right"/>
    </xf>
    <xf numFmtId="0" fontId="23" fillId="0" borderId="0" xfId="0" applyFont="1" applyAlignment="1">
      <alignment horizontal="left"/>
    </xf>
    <xf numFmtId="3" fontId="5" fillId="4" borderId="0" xfId="0" applyNumberFormat="1" applyFont="1" applyFill="1" applyAlignment="1">
      <alignment horizontal="right"/>
    </xf>
    <xf numFmtId="3" fontId="5" fillId="4" borderId="0" xfId="0" applyNumberFormat="1" applyFont="1" applyFill="1" applyAlignment="1">
      <alignment horizontal="right" vertical="top"/>
    </xf>
    <xf numFmtId="167" fontId="18" fillId="0" borderId="0" xfId="10" applyNumberFormat="1" applyFont="1" applyAlignment="1">
      <alignment horizontal="right" vertical="top"/>
    </xf>
    <xf numFmtId="3" fontId="5" fillId="4" borderId="0" xfId="0" applyNumberFormat="1" applyFont="1" applyFill="1" applyAlignment="1">
      <alignment horizontal="right" vertical="top" indent="3"/>
    </xf>
    <xf numFmtId="0" fontId="5" fillId="4" borderId="0" xfId="0" applyFont="1" applyFill="1" applyAlignment="1">
      <alignment horizontal="right" vertical="center"/>
    </xf>
    <xf numFmtId="167" fontId="18" fillId="4" borderId="0" xfId="10" applyNumberFormat="1" applyFont="1" applyFill="1" applyAlignment="1">
      <alignment horizontal="right" vertical="center"/>
    </xf>
    <xf numFmtId="0" fontId="5" fillId="4" borderId="0" xfId="0" applyFont="1" applyFill="1" applyAlignment="1">
      <alignment horizontal="right" vertical="center" indent="3"/>
    </xf>
    <xf numFmtId="0" fontId="5" fillId="4" borderId="0" xfId="0" applyFont="1" applyFill="1" applyAlignment="1">
      <alignment horizontal="right" vertical="top"/>
    </xf>
    <xf numFmtId="0" fontId="27" fillId="4" borderId="0" xfId="0" applyFont="1" applyFill="1" applyAlignment="1">
      <alignment vertical="center"/>
    </xf>
    <xf numFmtId="167" fontId="18" fillId="4" borderId="0" xfId="10" applyNumberFormat="1" applyFont="1" applyFill="1" applyAlignment="1">
      <alignment horizontal="right"/>
    </xf>
    <xf numFmtId="0" fontId="18" fillId="0" borderId="0" xfId="0" applyFont="1" applyAlignment="1">
      <alignment wrapText="1"/>
    </xf>
    <xf numFmtId="1" fontId="18" fillId="0" borderId="0" xfId="0" applyNumberFormat="1" applyFont="1" applyAlignment="1">
      <alignment horizontal="right" indent="2"/>
    </xf>
    <xf numFmtId="0" fontId="28" fillId="4" borderId="0" xfId="0" applyFont="1" applyFill="1" applyAlignment="1">
      <alignment horizontal="right" indent="3"/>
    </xf>
    <xf numFmtId="0" fontId="23" fillId="0" borderId="0" xfId="0" applyFont="1" applyAlignment="1">
      <alignment vertical="center"/>
    </xf>
    <xf numFmtId="1" fontId="5" fillId="4" borderId="0" xfId="11" applyNumberFormat="1" applyFont="1" applyFill="1" applyAlignment="1">
      <alignment horizontal="right" vertical="center"/>
    </xf>
    <xf numFmtId="1" fontId="18" fillId="0" borderId="0" xfId="11" applyNumberFormat="1" applyFont="1" applyAlignment="1">
      <alignment horizontal="right" vertical="center" indent="1"/>
    </xf>
    <xf numFmtId="3" fontId="18" fillId="0" borderId="0" xfId="10" applyNumberFormat="1" applyFont="1" applyAlignment="1">
      <alignment horizontal="right" indent="2"/>
    </xf>
    <xf numFmtId="167" fontId="18" fillId="0" borderId="0" xfId="10" applyNumberFormat="1" applyFont="1" applyAlignment="1">
      <alignment horizontal="right" indent="1"/>
    </xf>
    <xf numFmtId="166" fontId="18" fillId="0" borderId="0" xfId="13" applyNumberFormat="1" applyFont="1" applyAlignment="1">
      <alignment horizontal="right" indent="1"/>
    </xf>
    <xf numFmtId="1" fontId="18" fillId="0" borderId="0" xfId="0" applyNumberFormat="1" applyFont="1" applyAlignment="1">
      <alignment horizontal="right" indent="1"/>
    </xf>
    <xf numFmtId="166" fontId="5" fillId="4" borderId="0" xfId="0" applyNumberFormat="1" applyFont="1" applyFill="1" applyAlignment="1">
      <alignment horizontal="right"/>
    </xf>
    <xf numFmtId="166" fontId="18" fillId="0" borderId="0" xfId="10" applyNumberFormat="1" applyFont="1" applyAlignment="1">
      <alignment horizontal="right" indent="1"/>
    </xf>
    <xf numFmtId="0" fontId="23" fillId="0" borderId="0" xfId="0" applyFont="1" applyAlignment="1"/>
    <xf numFmtId="0" fontId="23" fillId="0" borderId="0" xfId="0" applyFont="1" applyAlignment="1">
      <alignment vertical="top"/>
    </xf>
    <xf numFmtId="0" fontId="29" fillId="0" borderId="0" xfId="0" applyFont="1" applyAlignment="1">
      <alignment vertical="center"/>
    </xf>
    <xf numFmtId="168" fontId="18" fillId="0" borderId="0" xfId="10" applyNumberFormat="1" applyFont="1" applyAlignment="1">
      <alignment horizontal="right"/>
    </xf>
    <xf numFmtId="1" fontId="18" fillId="0" borderId="0" xfId="0" applyNumberFormat="1" applyFont="1" applyAlignment="1">
      <alignment horizontal="right"/>
    </xf>
    <xf numFmtId="3" fontId="18" fillId="0" borderId="0" xfId="0" applyNumberFormat="1" applyFont="1" applyBorder="1" applyAlignment="1">
      <alignment horizontal="right" indent="1"/>
    </xf>
    <xf numFmtId="0" fontId="18" fillId="0" borderId="0" xfId="0" applyFont="1" applyBorder="1" applyAlignment="1">
      <alignment horizontal="left" indent="2"/>
    </xf>
    <xf numFmtId="3" fontId="5" fillId="4" borderId="0" xfId="11" applyNumberFormat="1" applyFont="1" applyFill="1" applyAlignment="1">
      <alignment horizontal="right"/>
    </xf>
    <xf numFmtId="3" fontId="5" fillId="0" borderId="0" xfId="11" applyNumberFormat="1" applyFont="1" applyAlignment="1">
      <alignment horizontal="right" indent="1"/>
    </xf>
    <xf numFmtId="1" fontId="5" fillId="4" borderId="0" xfId="11" applyNumberFormat="1" applyFont="1" applyFill="1" applyAlignment="1">
      <alignment horizontal="right"/>
    </xf>
    <xf numFmtId="1" fontId="18" fillId="0" borderId="0" xfId="11" applyNumberFormat="1" applyFont="1" applyBorder="1" applyAlignment="1">
      <alignment horizontal="right" indent="1"/>
    </xf>
    <xf numFmtId="167" fontId="23" fillId="0" borderId="0" xfId="0" applyNumberFormat="1" applyFont="1"/>
    <xf numFmtId="0" fontId="30" fillId="0" borderId="53"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54" xfId="0" applyFont="1" applyBorder="1" applyAlignment="1">
      <alignment horizontal="center" vertical="center" wrapText="1"/>
    </xf>
    <xf numFmtId="0" fontId="19" fillId="0" borderId="0" xfId="0" quotePrefix="1" applyFont="1"/>
    <xf numFmtId="0" fontId="19" fillId="0" borderId="0" xfId="0" quotePrefix="1" applyFont="1" applyFill="1" applyBorder="1"/>
    <xf numFmtId="0" fontId="19" fillId="0" borderId="0" xfId="0" quotePrefix="1" applyFont="1" applyFill="1" applyBorder="1" applyAlignment="1">
      <alignment wrapText="1"/>
    </xf>
    <xf numFmtId="0" fontId="19" fillId="0" borderId="0" xfId="0" applyFont="1" applyFill="1" applyBorder="1" applyAlignment="1">
      <alignment wrapText="1"/>
    </xf>
    <xf numFmtId="0" fontId="31" fillId="0" borderId="0" xfId="0" applyFont="1"/>
    <xf numFmtId="0" fontId="3" fillId="0" borderId="0" xfId="0" quotePrefix="1" applyFont="1" applyAlignment="1">
      <alignment wrapText="1"/>
    </xf>
    <xf numFmtId="0" fontId="5" fillId="0" borderId="55" xfId="0" applyFont="1" applyBorder="1"/>
    <xf numFmtId="167" fontId="5" fillId="0" borderId="56" xfId="10" applyNumberFormat="1" applyFont="1" applyBorder="1"/>
    <xf numFmtId="9" fontId="5" fillId="0" borderId="0" xfId="11" applyFont="1"/>
    <xf numFmtId="0" fontId="5" fillId="0" borderId="57" xfId="0" applyFont="1" applyBorder="1"/>
    <xf numFmtId="167" fontId="5" fillId="0" borderId="7" xfId="10" applyNumberFormat="1" applyFont="1" applyBorder="1"/>
    <xf numFmtId="0" fontId="5" fillId="0" borderId="53" xfId="0" applyFont="1" applyBorder="1"/>
    <xf numFmtId="9" fontId="5" fillId="0" borderId="58" xfId="11" applyFont="1" applyBorder="1"/>
    <xf numFmtId="0" fontId="7" fillId="0" borderId="0" xfId="0" applyFont="1" applyAlignment="1">
      <alignment vertical="top"/>
    </xf>
    <xf numFmtId="0" fontId="7" fillId="0" borderId="54" xfId="0" applyFont="1" applyBorder="1" applyAlignment="1">
      <alignment vertical="top" wrapText="1"/>
    </xf>
    <xf numFmtId="0" fontId="5" fillId="0" borderId="54" xfId="0" applyFont="1" applyBorder="1"/>
    <xf numFmtId="0" fontId="7" fillId="0" borderId="53" xfId="0" applyFont="1" applyBorder="1" applyAlignment="1">
      <alignment vertical="top" wrapText="1"/>
    </xf>
    <xf numFmtId="0" fontId="32" fillId="0" borderId="0" xfId="14"/>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7" fillId="0" borderId="22" xfId="0" applyFont="1" applyFill="1" applyBorder="1"/>
    <xf numFmtId="0" fontId="5" fillId="0" borderId="21" xfId="0" applyFont="1" applyBorder="1" applyAlignment="1">
      <alignment horizontal="center"/>
    </xf>
    <xf numFmtId="0" fontId="5" fillId="0" borderId="24" xfId="0" applyFont="1" applyBorder="1" applyAlignment="1">
      <alignment horizontal="center"/>
    </xf>
    <xf numFmtId="0" fontId="15" fillId="0" borderId="9" xfId="2" applyFont="1" applyBorder="1" applyAlignment="1">
      <alignment horizontal="center"/>
    </xf>
    <xf numFmtId="0" fontId="15" fillId="0" borderId="10" xfId="2" applyFont="1" applyBorder="1" applyAlignment="1">
      <alignment horizontal="center"/>
    </xf>
    <xf numFmtId="0" fontId="3" fillId="0" borderId="0" xfId="0" applyFont="1" applyAlignment="1">
      <alignment horizontal="left" wrapText="1"/>
    </xf>
    <xf numFmtId="0" fontId="23" fillId="0" borderId="0" xfId="0" applyFont="1"/>
    <xf numFmtId="0" fontId="19" fillId="0" borderId="0" xfId="0" applyFont="1" applyAlignment="1">
      <alignment horizontal="left"/>
    </xf>
    <xf numFmtId="0" fontId="19" fillId="0" borderId="0" xfId="0" applyFont="1" applyAlignment="1">
      <alignment horizontal="left" wrapText="1"/>
    </xf>
    <xf numFmtId="0" fontId="3" fillId="0" borderId="0" xfId="0" applyFont="1" applyAlignment="1">
      <alignment horizontal="right"/>
    </xf>
  </cellXfs>
  <cellStyles count="15">
    <cellStyle name="Lien hypertexte" xfId="14" builtinId="8"/>
    <cellStyle name="Milliers" xfId="10" builtinId="3"/>
    <cellStyle name="Motif" xfId="13"/>
    <cellStyle name="Normal" xfId="0" builtinId="0"/>
    <cellStyle name="Normal 2" xfId="2"/>
    <cellStyle name="Pourcentage" xfId="11" builtinId="5"/>
    <cellStyle name="Pourcentage 2" xfId="1"/>
    <cellStyle name="Pourcentage 3" xfId="3"/>
    <cellStyle name="Table du pilote - Catégorie" xfId="5"/>
    <cellStyle name="Table du pilote - Champ" xfId="7"/>
    <cellStyle name="Table du pilote - Coin" xfId="4"/>
    <cellStyle name="Table du pilote - Résultat" xfId="9"/>
    <cellStyle name="Table du pilote - Titre" xfId="6"/>
    <cellStyle name="Table du pilote - Valeur" xfId="8"/>
    <cellStyle name="Texte explicatif" xfId="12" builtinId="53"/>
  </cellStyles>
  <dxfs count="6">
    <dxf>
      <font>
        <strike val="0"/>
        <outline val="0"/>
        <shadow val="0"/>
        <u val="none"/>
        <vertAlign val="baseline"/>
        <sz val="8"/>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8"/>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rgb="FF000000"/>
        <name val="Arial"/>
        <scheme val="none"/>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font>
    </dxf>
    <dxf>
      <font>
        <strike val="0"/>
        <outline val="0"/>
        <shadow val="0"/>
        <u val="none"/>
        <vertAlign val="baseline"/>
        <sz val="8"/>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3008235" y="917076"/>
    <xdr:ext cx="1977840" cy="1100160"/>
    <xdr:sp macro="" textlink="">
      <xdr:nvSpPr>
        <xdr:cNvPr id="2" name="Ellipse 1"/>
        <xdr:cNvSpPr/>
      </xdr:nvSpPr>
      <xdr:spPr>
        <a:xfrm>
          <a:off x="3008235" y="9170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770220" y="879276"/>
    <xdr:ext cx="1777679" cy="1160280"/>
    <xdr:sp macro="" textlink="">
      <xdr:nvSpPr>
        <xdr:cNvPr id="3" name="Ellipse 9"/>
        <xdr:cNvSpPr/>
      </xdr:nvSpPr>
      <xdr:spPr>
        <a:xfrm>
          <a:off x="3770220" y="8792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315537" y="762000"/>
    <xdr:ext cx="1976228" cy="440231"/>
    <xdr:sp macro="" textlink="">
      <xdr:nvSpPr>
        <xdr:cNvPr id="4" name="Forme libre 3"/>
        <xdr:cNvSpPr/>
      </xdr:nvSpPr>
      <xdr:spPr>
        <a:xfrm>
          <a:off x="6315537" y="762000"/>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29 300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762000" y="773511"/>
    <xdr:ext cx="1789200" cy="353880"/>
    <xdr:sp macro="" textlink="">
      <xdr:nvSpPr>
        <xdr:cNvPr id="5" name="Forme libre 4"/>
        <xdr:cNvSpPr/>
      </xdr:nvSpPr>
      <xdr:spPr>
        <a:xfrm>
          <a:off x="762000" y="7735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33 100 actifs</a:t>
          </a:r>
        </a:p>
      </xdr:txBody>
    </xdr:sp>
    <xdr:clientData/>
  </xdr:absoluteAnchor>
  <xdr:absoluteAnchor>
    <xdr:pos x="4999423" y="2475441"/>
    <xdr:ext cx="2316721" cy="452446"/>
    <xdr:sp macro="" textlink="">
      <xdr:nvSpPr>
        <xdr:cNvPr id="6" name="Forme libre 5"/>
        <xdr:cNvSpPr/>
      </xdr:nvSpPr>
      <xdr:spPr>
        <a:xfrm>
          <a:off x="4999423" y="24754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13 330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815865" y="1586735"/>
    <xdr:ext cx="2195730" cy="645825"/>
    <xdr:sp macro="" textlink="">
      <xdr:nvSpPr>
        <xdr:cNvPr id="7" name="Forme libre 6"/>
        <xdr:cNvSpPr/>
      </xdr:nvSpPr>
      <xdr:spPr>
        <a:xfrm>
          <a:off x="6815865" y="15867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16 000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309123" y="1870611"/>
    <xdr:ext cx="1701721" cy="761999"/>
    <xdr:sp macro="" textlink="">
      <xdr:nvSpPr>
        <xdr:cNvPr id="8" name="Rectangle 7"/>
        <xdr:cNvSpPr/>
      </xdr:nvSpPr>
      <xdr:spPr>
        <a:xfrm>
          <a:off x="1309123" y="1870611"/>
          <a:ext cx="1701721" cy="761999"/>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19 800</a:t>
          </a:r>
        </a:p>
      </xdr:txBody>
    </xdr:sp>
    <xdr:clientData/>
  </xdr:absoluteAnchor>
  <xdr:twoCellAnchor>
    <xdr:from>
      <xdr:col>3</xdr:col>
      <xdr:colOff>724844</xdr:colOff>
      <xdr:row>8</xdr:row>
      <xdr:rowOff>32286</xdr:rowOff>
    </xdr:from>
    <xdr:to>
      <xdr:col>4</xdr:col>
      <xdr:colOff>439095</xdr:colOff>
      <xdr:row>11</xdr:row>
      <xdr:rowOff>51336</xdr:rowOff>
    </xdr:to>
    <xdr:cxnSp macro="">
      <xdr:nvCxnSpPr>
        <xdr:cNvPr id="9" name="Connecteur droit 8"/>
        <xdr:cNvCxnSpPr>
          <a:stCxn id="8" idx="3"/>
        </xdr:cNvCxnSpPr>
      </xdr:nvCxnSpPr>
      <xdr:spPr>
        <a:xfrm flipV="1">
          <a:off x="3010844" y="1556286"/>
          <a:ext cx="476251"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B1" workbookViewId="0">
      <selection activeCell="K28" sqref="K28"/>
    </sheetView>
  </sheetViews>
  <sheetFormatPr baseColWidth="10" defaultColWidth="9.140625" defaultRowHeight="15"/>
  <sheetData>
    <row r="1" spans="1:3">
      <c r="A1" s="1" t="s">
        <v>0</v>
      </c>
      <c r="B1" s="1" t="s">
        <v>2</v>
      </c>
    </row>
    <row r="6" spans="1:3">
      <c r="C6" s="1" t="s">
        <v>1</v>
      </c>
    </row>
    <row r="7" spans="1:3">
      <c r="C7" s="275" t="s">
        <v>3</v>
      </c>
    </row>
    <row r="8" spans="1:3">
      <c r="C8" s="275" t="s">
        <v>4</v>
      </c>
    </row>
    <row r="9" spans="1:3">
      <c r="C9" s="275" t="s">
        <v>5</v>
      </c>
    </row>
    <row r="10" spans="1:3">
      <c r="C10" s="275" t="s">
        <v>6</v>
      </c>
    </row>
    <row r="11" spans="1:3">
      <c r="C11" s="275" t="s">
        <v>7</v>
      </c>
    </row>
    <row r="12" spans="1:3">
      <c r="C12" s="275" t="s">
        <v>8</v>
      </c>
    </row>
    <row r="13" spans="1:3">
      <c r="C13" s="275" t="s">
        <v>9</v>
      </c>
    </row>
    <row r="14" spans="1:3">
      <c r="C14" s="275" t="s">
        <v>10</v>
      </c>
    </row>
    <row r="15" spans="1:3">
      <c r="C15" s="275" t="s">
        <v>11</v>
      </c>
    </row>
    <row r="16" spans="1:3">
      <c r="C16" s="275" t="s">
        <v>12</v>
      </c>
    </row>
    <row r="17" spans="3:3">
      <c r="C17" s="275" t="s">
        <v>13</v>
      </c>
    </row>
    <row r="18" spans="3:3">
      <c r="C18" s="275" t="s">
        <v>14</v>
      </c>
    </row>
    <row r="19" spans="3:3">
      <c r="C19" s="275" t="s">
        <v>15</v>
      </c>
    </row>
    <row r="20" spans="3:3">
      <c r="C20" s="275" t="s">
        <v>16</v>
      </c>
    </row>
    <row r="21" spans="3:3">
      <c r="C21" s="275" t="s">
        <v>17</v>
      </c>
    </row>
    <row r="22" spans="3:3">
      <c r="C22" s="275" t="s">
        <v>18</v>
      </c>
    </row>
  </sheetData>
  <hyperlinks>
    <hyperlink ref="C7" location="Repères!A1" display="Principaux repères de la région Hauts-de-France"/>
    <hyperlink ref="C8" location="'Pop par territoire de vie'!A1" display="Part de la population par territoire de vie en Hauts-de-France"/>
    <hyperlink ref="C9" location="'Dépenses cult coll territoriale'!A1" display="Répartition de la dépense culturelle en Hauts-de-France"/>
    <hyperlink ref="C10" location="'Dépenses cult coll territoriale'!A1" display="Dépenses des collectivités territoriales en Hauts-de-France en 2016"/>
    <hyperlink ref="C11" location="'Dépenses cult du MC'!A1" display="Dépenses du ministère de la Culture et de ses opérateurs en Hauts-de-France en 2016"/>
    <hyperlink ref="C12" location="'Dépenses communes et groupement'!A1" display="Dépenses culturelles des communes et de leurs groupements en Hauts-de-France en 2016"/>
    <hyperlink ref="C13" location="'Répartition équipements'!A1" display="Répartition des principaux équipements culturels par type de territoire de vie en Hauts-de-France en 2016"/>
    <hyperlink ref="C14" location="'Emploi culturel'!A1" display="Secteurs culturels et professions culturelles  en Hauts-de-France en 2014"/>
    <hyperlink ref="C15" location="'Répartition prof cult'!A1" display="Répartition des professions culturelles en Hauts-de-France en 2014"/>
    <hyperlink ref="C16" location="'Diplômes revenus prof cult'!A1" display="Part des diplômés du supérieur et salaire médian annuel selon les professions culturelles en Hauts-de-France en 2014"/>
    <hyperlink ref="C17" location="'Répart emploi par secteur'!A1" display="Répartition de l'emploi par secteur culturel en Hauts-de-France en 2014"/>
    <hyperlink ref="C18" location="'Non salariés'!A1" display="Caractéristiques des non-salariés par secteur culturel en Hauts-de-France en 2014"/>
    <hyperlink ref="C19" location="'Entreprises culturelles'!A1" display="Poids des entreprises dans les secteurs culturels marchands en Hauts-de-France en 2015"/>
    <hyperlink ref="C20" location="'Entreprises CA et salairés'!A1" display="Répartition du nombre d'établissements, du chiffre d'affaires et des effectifs salariés par domaine culturel en Hauts-de-France en 2015 "/>
    <hyperlink ref="C21" location="'Effectifs enteprises cult'!A1" display="Répartition des entreprises culturelles en Hauts-de-France en 2015"/>
    <hyperlink ref="C22" location="'Principales entreprises cult'!A1" display="Principaux établissements culturels employeurs en Hauts-de-France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heetViews>
  <sheetFormatPr baseColWidth="10" defaultRowHeight="15"/>
  <cols>
    <col min="1" max="1" width="79.42578125" customWidth="1"/>
    <col min="2" max="2" width="15.42578125" customWidth="1"/>
    <col min="3" max="3" width="14.5703125" customWidth="1"/>
    <col min="4" max="4" width="15.42578125" customWidth="1"/>
  </cols>
  <sheetData>
    <row r="1" spans="1:5">
      <c r="A1" s="84" t="s">
        <v>11</v>
      </c>
    </row>
    <row r="2" spans="1:5" ht="15.75" thickBot="1">
      <c r="A2" s="6"/>
      <c r="B2" s="6"/>
      <c r="C2" s="6"/>
      <c r="D2" s="6"/>
      <c r="E2" s="6"/>
    </row>
    <row r="3" spans="1:5">
      <c r="A3" s="279"/>
      <c r="B3" s="278" t="s">
        <v>26</v>
      </c>
      <c r="C3" s="278"/>
      <c r="D3" s="57" t="s">
        <v>27</v>
      </c>
      <c r="E3" s="5"/>
    </row>
    <row r="4" spans="1:5">
      <c r="A4" s="280"/>
      <c r="B4" s="7" t="s">
        <v>28</v>
      </c>
      <c r="C4" s="7" t="s">
        <v>29</v>
      </c>
      <c r="D4" s="58" t="s">
        <v>29</v>
      </c>
      <c r="E4" s="5"/>
    </row>
    <row r="5" spans="1:5">
      <c r="A5" s="81" t="s">
        <v>30</v>
      </c>
      <c r="B5" s="60">
        <v>1353.53</v>
      </c>
      <c r="C5" s="61">
        <v>4.6207690687419326E-2</v>
      </c>
      <c r="D5" s="62">
        <v>5.9695999446711168E-2</v>
      </c>
      <c r="E5" s="5"/>
    </row>
    <row r="6" spans="1:5">
      <c r="A6" s="82" t="s">
        <v>31</v>
      </c>
      <c r="B6" s="60">
        <v>6248.12</v>
      </c>
      <c r="C6" s="61">
        <v>0.21330239916210089</v>
      </c>
      <c r="D6" s="62">
        <v>0.16652224216969219</v>
      </c>
      <c r="E6" s="5"/>
    </row>
    <row r="7" spans="1:5">
      <c r="A7" s="82" t="s">
        <v>32</v>
      </c>
      <c r="B7" s="60">
        <v>1249.68</v>
      </c>
      <c r="C7" s="61">
        <v>4.2662391596975449E-2</v>
      </c>
      <c r="D7" s="62">
        <v>3.4457912342882424E-2</v>
      </c>
      <c r="E7" s="5"/>
    </row>
    <row r="8" spans="1:5">
      <c r="A8" s="82" t="s">
        <v>33</v>
      </c>
      <c r="B8" s="60">
        <v>1246.3499999999999</v>
      </c>
      <c r="C8" s="61">
        <v>4.2548709883242386E-2</v>
      </c>
      <c r="D8" s="62">
        <v>3.8737868163101881E-2</v>
      </c>
      <c r="E8" s="5"/>
    </row>
    <row r="9" spans="1:5">
      <c r="A9" s="82" t="s">
        <v>34</v>
      </c>
      <c r="B9" s="60">
        <v>2946.48</v>
      </c>
      <c r="C9" s="61">
        <v>0.10058885762167613</v>
      </c>
      <c r="D9" s="62">
        <v>0.12494811875545007</v>
      </c>
      <c r="E9" s="5"/>
    </row>
    <row r="10" spans="1:5">
      <c r="A10" s="82" t="s">
        <v>35</v>
      </c>
      <c r="B10" s="60">
        <v>3024.77</v>
      </c>
      <c r="C10" s="61">
        <v>0.10326157274725004</v>
      </c>
      <c r="D10" s="62">
        <v>0.11310917080418117</v>
      </c>
      <c r="E10" s="5"/>
    </row>
    <row r="11" spans="1:5">
      <c r="A11" s="82" t="s">
        <v>36</v>
      </c>
      <c r="B11" s="60">
        <v>3021.22</v>
      </c>
      <c r="C11" s="61">
        <v>0.10314038052990698</v>
      </c>
      <c r="D11" s="62">
        <v>9.7872196110896079E-2</v>
      </c>
      <c r="E11" s="5"/>
    </row>
    <row r="12" spans="1:5">
      <c r="A12" s="82" t="s">
        <v>37</v>
      </c>
      <c r="B12" s="60">
        <v>2318.09</v>
      </c>
      <c r="C12" s="61">
        <v>7.9136469605845361E-2</v>
      </c>
      <c r="D12" s="62">
        <v>9.5598695604895104E-2</v>
      </c>
      <c r="E12" s="5"/>
    </row>
    <row r="13" spans="1:5">
      <c r="A13" s="82" t="s">
        <v>38</v>
      </c>
      <c r="B13" s="60">
        <v>366.14</v>
      </c>
      <c r="C13" s="61">
        <v>1.2499526326192778E-2</v>
      </c>
      <c r="D13" s="62">
        <v>1.9245119038344E-2</v>
      </c>
      <c r="E13" s="5"/>
    </row>
    <row r="14" spans="1:5">
      <c r="A14" s="82" t="s">
        <v>39</v>
      </c>
      <c r="B14" s="60">
        <v>665.9</v>
      </c>
      <c r="C14" s="61">
        <v>2.2732928881334383E-2</v>
      </c>
      <c r="D14" s="62">
        <v>2.8537571770270137E-2</v>
      </c>
      <c r="E14" s="5"/>
    </row>
    <row r="15" spans="1:5">
      <c r="A15" s="82" t="s">
        <v>40</v>
      </c>
      <c r="B15" s="60">
        <v>1629.78</v>
      </c>
      <c r="C15" s="61">
        <v>5.5638493515874979E-2</v>
      </c>
      <c r="D15" s="62">
        <v>4.3171261644376097E-2</v>
      </c>
      <c r="E15" s="5"/>
    </row>
    <row r="16" spans="1:5">
      <c r="A16" s="82" t="s">
        <v>41</v>
      </c>
      <c r="B16" s="60">
        <v>2451.34</v>
      </c>
      <c r="C16" s="61">
        <v>8.3685445087806329E-2</v>
      </c>
      <c r="D16" s="62">
        <v>9.4039804299070953E-2</v>
      </c>
      <c r="E16" s="5"/>
    </row>
    <row r="17" spans="1:5">
      <c r="A17" s="82" t="s">
        <v>42</v>
      </c>
      <c r="B17" s="60">
        <v>2770.91</v>
      </c>
      <c r="C17" s="61">
        <v>9.4595134354374916E-2</v>
      </c>
      <c r="D17" s="62">
        <v>8.4064039850128724E-2</v>
      </c>
      <c r="E17" s="5"/>
    </row>
    <row r="18" spans="1:5">
      <c r="A18" s="63" t="s">
        <v>43</v>
      </c>
      <c r="B18" s="8">
        <v>29292.31</v>
      </c>
      <c r="C18" s="9">
        <v>1</v>
      </c>
      <c r="D18" s="83">
        <v>1</v>
      </c>
      <c r="E18" s="5"/>
    </row>
    <row r="19" spans="1:5" ht="15.75" thickBot="1">
      <c r="A19" s="65" t="s">
        <v>44</v>
      </c>
      <c r="B19" s="66" t="s">
        <v>45</v>
      </c>
      <c r="C19" s="67">
        <v>1.3061385664672734E-2</v>
      </c>
      <c r="D19" s="68">
        <v>2.2794628659025366E-2</v>
      </c>
      <c r="E19" s="5"/>
    </row>
    <row r="20" spans="1:5">
      <c r="A20" s="5"/>
      <c r="B20" s="5"/>
      <c r="C20" s="5"/>
      <c r="D20" s="5"/>
      <c r="E20" s="5"/>
    </row>
    <row r="21" spans="1:5">
      <c r="A21" s="3" t="s">
        <v>46</v>
      </c>
      <c r="B21" s="2"/>
      <c r="C21" s="2"/>
      <c r="D21" s="2"/>
      <c r="E21" s="2"/>
    </row>
    <row r="22" spans="1:5">
      <c r="A22" s="3" t="s">
        <v>24</v>
      </c>
      <c r="B22" s="2"/>
      <c r="C22" s="2"/>
      <c r="D22" s="2"/>
      <c r="E22" s="2"/>
    </row>
    <row r="23" spans="1:5">
      <c r="A23" s="3" t="s">
        <v>47</v>
      </c>
      <c r="B23" s="2"/>
      <c r="C23" s="2"/>
      <c r="D23" s="2"/>
      <c r="E23" s="2"/>
    </row>
    <row r="24" spans="1:5">
      <c r="A24" s="2"/>
      <c r="B24" s="2"/>
      <c r="C24" s="2"/>
      <c r="D24" s="2"/>
      <c r="E24" s="2"/>
    </row>
    <row r="25" spans="1:5">
      <c r="A25" s="2"/>
      <c r="B25" s="2"/>
      <c r="C25" s="2"/>
      <c r="D25" s="2"/>
      <c r="E25" s="2"/>
    </row>
    <row r="26" spans="1:5">
      <c r="A26" s="2"/>
      <c r="B26" s="2"/>
      <c r="C26" s="4"/>
      <c r="D26" s="2"/>
      <c r="E26" s="2"/>
    </row>
    <row r="27" spans="1:5">
      <c r="A27" s="2"/>
      <c r="B27" s="2"/>
      <c r="C27" s="2"/>
      <c r="D27" s="2"/>
      <c r="E27" s="2"/>
    </row>
  </sheetData>
  <mergeCells count="2">
    <mergeCell ref="B3:C3"/>
    <mergeCell ref="A3: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16" workbookViewId="0">
      <selection activeCell="A17" sqref="A17"/>
    </sheetView>
  </sheetViews>
  <sheetFormatPr baseColWidth="10" defaultRowHeight="15"/>
  <cols>
    <col min="1" max="1" width="77.7109375" customWidth="1"/>
    <col min="2" max="2" width="14.42578125" customWidth="1"/>
    <col min="3" max="3" width="14.5703125" customWidth="1"/>
    <col min="4" max="4" width="17" customWidth="1"/>
  </cols>
  <sheetData>
    <row r="1" spans="1:10">
      <c r="A1" s="84" t="s">
        <v>20</v>
      </c>
    </row>
    <row r="2" spans="1:10">
      <c r="A2" s="5"/>
      <c r="B2" s="5"/>
      <c r="C2" s="5"/>
      <c r="D2" s="5"/>
      <c r="E2" s="5"/>
      <c r="F2" s="5"/>
      <c r="G2" s="5"/>
      <c r="H2" s="5"/>
    </row>
    <row r="3" spans="1:10">
      <c r="A3" s="13" t="s">
        <v>54</v>
      </c>
      <c r="B3" s="14"/>
      <c r="C3" s="15"/>
      <c r="D3" s="15"/>
      <c r="E3" s="15"/>
      <c r="F3" s="15"/>
      <c r="G3" s="28"/>
      <c r="H3" s="28"/>
      <c r="I3" s="10"/>
      <c r="J3" s="10"/>
    </row>
    <row r="4" spans="1:10" ht="15.75" thickBot="1">
      <c r="A4" s="17"/>
      <c r="B4" s="17"/>
      <c r="C4" s="15"/>
      <c r="D4" s="15"/>
      <c r="E4" s="15"/>
      <c r="F4" s="15"/>
      <c r="G4" s="28"/>
      <c r="H4" s="28"/>
      <c r="I4" s="10"/>
      <c r="J4" s="10"/>
    </row>
    <row r="5" spans="1:10">
      <c r="A5" s="71" t="s">
        <v>48</v>
      </c>
      <c r="B5" s="72" t="s">
        <v>28</v>
      </c>
      <c r="C5" s="73" t="s">
        <v>49</v>
      </c>
      <c r="D5" s="74" t="s">
        <v>50</v>
      </c>
      <c r="E5" s="15"/>
      <c r="F5" s="15"/>
      <c r="G5" s="28"/>
      <c r="H5" s="28"/>
      <c r="I5" s="10"/>
      <c r="J5" s="10"/>
    </row>
    <row r="6" spans="1:10">
      <c r="A6" s="75" t="s">
        <v>31</v>
      </c>
      <c r="B6" s="69">
        <v>4464.49</v>
      </c>
      <c r="C6" s="70">
        <v>0.60163870901267569</v>
      </c>
      <c r="D6" s="76">
        <v>20371</v>
      </c>
      <c r="E6" s="15"/>
      <c r="F6" s="15"/>
      <c r="G6" s="28"/>
      <c r="H6" s="28"/>
      <c r="I6" s="10"/>
      <c r="J6" s="10"/>
    </row>
    <row r="7" spans="1:10">
      <c r="A7" s="75" t="s">
        <v>34</v>
      </c>
      <c r="B7" s="69">
        <v>2226.67</v>
      </c>
      <c r="C7" s="70">
        <v>0.50678367247953227</v>
      </c>
      <c r="D7" s="76">
        <v>9273.5</v>
      </c>
      <c r="E7" s="15"/>
      <c r="F7" s="15"/>
      <c r="G7" s="28"/>
      <c r="H7" s="28"/>
      <c r="I7" s="10"/>
      <c r="J7" s="10"/>
    </row>
    <row r="8" spans="1:10">
      <c r="A8" s="75" t="s">
        <v>35</v>
      </c>
      <c r="B8" s="69">
        <v>1904.58</v>
      </c>
      <c r="C8" s="70">
        <v>0.6952451459114346</v>
      </c>
      <c r="D8" s="76">
        <v>22227</v>
      </c>
      <c r="E8" s="15"/>
      <c r="F8" s="15"/>
      <c r="G8" s="28"/>
      <c r="H8" s="28"/>
      <c r="I8" s="10"/>
      <c r="J8" s="10"/>
    </row>
    <row r="9" spans="1:10">
      <c r="A9" s="75" t="s">
        <v>36</v>
      </c>
      <c r="B9" s="69">
        <v>2827.21</v>
      </c>
      <c r="C9" s="70">
        <v>0.40467103610980432</v>
      </c>
      <c r="D9" s="76">
        <v>12741</v>
      </c>
      <c r="E9" s="15"/>
      <c r="F9" s="15"/>
      <c r="G9" s="28"/>
      <c r="H9" s="28"/>
      <c r="I9" s="10"/>
      <c r="J9" s="10"/>
    </row>
    <row r="10" spans="1:10">
      <c r="A10" s="75" t="s">
        <v>37</v>
      </c>
      <c r="B10" s="69">
        <v>2007.87</v>
      </c>
      <c r="C10" s="70">
        <v>0.66493348672971853</v>
      </c>
      <c r="D10" s="76">
        <v>28128.5</v>
      </c>
      <c r="E10" s="15"/>
      <c r="F10" s="15"/>
      <c r="G10" s="28"/>
      <c r="H10" s="28"/>
      <c r="I10" s="10"/>
      <c r="J10" s="10"/>
    </row>
    <row r="11" spans="1:10">
      <c r="A11" s="75" t="s">
        <v>40</v>
      </c>
      <c r="B11" s="69">
        <v>1629.78</v>
      </c>
      <c r="C11" s="70">
        <v>0.84695480371583887</v>
      </c>
      <c r="D11" s="76">
        <v>24129.5</v>
      </c>
      <c r="E11" s="28"/>
      <c r="F11" s="28"/>
      <c r="G11" s="28"/>
      <c r="H11" s="28"/>
      <c r="I11" s="10"/>
      <c r="J11" s="10"/>
    </row>
    <row r="12" spans="1:10">
      <c r="A12" s="75" t="s">
        <v>41</v>
      </c>
      <c r="B12" s="69">
        <v>1100.98</v>
      </c>
      <c r="C12" s="70">
        <v>0.92697415030245778</v>
      </c>
      <c r="D12" s="76">
        <v>26803</v>
      </c>
      <c r="E12" s="28"/>
      <c r="F12" s="28"/>
      <c r="G12" s="28"/>
      <c r="H12" s="28"/>
      <c r="I12" s="10"/>
      <c r="J12" s="10"/>
    </row>
    <row r="13" spans="1:10" ht="15.75" thickBot="1">
      <c r="A13" s="77" t="s">
        <v>42</v>
      </c>
      <c r="B13" s="78">
        <v>2338.0700000000002</v>
      </c>
      <c r="C13" s="79">
        <v>0.6487744165059216</v>
      </c>
      <c r="D13" s="80">
        <v>14702</v>
      </c>
      <c r="E13" s="28"/>
      <c r="F13" s="28"/>
      <c r="G13" s="28"/>
      <c r="H13" s="28"/>
      <c r="I13" s="10"/>
      <c r="J13" s="10"/>
    </row>
    <row r="14" spans="1:10" s="12" customFormat="1">
      <c r="A14" s="18"/>
      <c r="B14" s="19"/>
      <c r="C14" s="20"/>
      <c r="D14" s="19"/>
      <c r="E14" s="29"/>
      <c r="F14" s="29"/>
      <c r="G14" s="29"/>
      <c r="H14" s="29"/>
      <c r="I14" s="11"/>
      <c r="J14" s="11"/>
    </row>
    <row r="15" spans="1:10">
      <c r="A15" s="31" t="s">
        <v>51</v>
      </c>
      <c r="B15" s="21"/>
      <c r="C15" s="21"/>
      <c r="D15" s="22"/>
      <c r="E15" s="22"/>
      <c r="F15" s="28"/>
      <c r="G15" s="28"/>
      <c r="H15" s="28"/>
      <c r="I15" s="10"/>
      <c r="J15" s="10"/>
    </row>
    <row r="16" spans="1:10">
      <c r="A16" s="32" t="s">
        <v>52</v>
      </c>
      <c r="B16" s="21"/>
      <c r="C16" s="21"/>
      <c r="D16" s="22"/>
      <c r="E16" s="22"/>
      <c r="F16" s="28"/>
      <c r="G16" s="28"/>
      <c r="H16" s="28"/>
      <c r="I16" s="10"/>
      <c r="J16" s="10"/>
    </row>
    <row r="17" spans="1:10">
      <c r="A17" s="30" t="s">
        <v>53</v>
      </c>
      <c r="B17" s="21"/>
      <c r="C17" s="21"/>
      <c r="D17" s="22"/>
      <c r="E17" s="22"/>
      <c r="F17" s="28"/>
      <c r="G17" s="28"/>
      <c r="H17" s="28"/>
      <c r="I17" s="10"/>
      <c r="J17" s="10"/>
    </row>
    <row r="18" spans="1:10">
      <c r="A18" s="21"/>
      <c r="B18" s="23"/>
      <c r="C18" s="23"/>
      <c r="D18" s="24"/>
      <c r="E18" s="24"/>
      <c r="F18" s="28"/>
      <c r="G18" s="28"/>
      <c r="H18" s="28"/>
      <c r="I18" s="10"/>
      <c r="J18" s="10"/>
    </row>
    <row r="19" spans="1:10">
      <c r="A19" s="21"/>
      <c r="B19" s="23"/>
      <c r="C19" s="23"/>
      <c r="D19" s="24"/>
      <c r="E19" s="24"/>
      <c r="F19" s="28"/>
      <c r="G19" s="28"/>
      <c r="H19" s="28"/>
      <c r="I19" s="10"/>
      <c r="J19" s="10"/>
    </row>
    <row r="20" spans="1:10">
      <c r="A20" s="21"/>
      <c r="B20" s="23"/>
      <c r="C20" s="23"/>
      <c r="D20" s="24"/>
      <c r="E20" s="24"/>
      <c r="F20" s="28"/>
      <c r="G20" s="28"/>
      <c r="H20" s="28"/>
      <c r="I20" s="10"/>
      <c r="J20" s="10"/>
    </row>
    <row r="21" spans="1:10">
      <c r="A21" s="21"/>
      <c r="B21" s="23"/>
      <c r="C21" s="23"/>
      <c r="D21" s="24"/>
      <c r="E21" s="24"/>
      <c r="F21" s="28"/>
      <c r="G21" s="28"/>
      <c r="H21" s="28"/>
      <c r="I21" s="10"/>
      <c r="J21" s="10"/>
    </row>
    <row r="22" spans="1:10">
      <c r="A22" s="21"/>
      <c r="B22" s="23"/>
      <c r="C22" s="23"/>
      <c r="D22" s="24"/>
      <c r="E22" s="24"/>
      <c r="F22" s="28"/>
      <c r="G22" s="28"/>
      <c r="H22" s="28"/>
      <c r="I22" s="10"/>
      <c r="J22" s="10"/>
    </row>
    <row r="23" spans="1:10">
      <c r="A23" s="21"/>
      <c r="B23" s="23"/>
      <c r="C23" s="23"/>
      <c r="D23" s="24"/>
      <c r="E23" s="24"/>
      <c r="F23" s="28"/>
      <c r="G23" s="28"/>
      <c r="H23" s="28"/>
      <c r="I23" s="10"/>
      <c r="J23" s="10"/>
    </row>
    <row r="24" spans="1:10">
      <c r="A24" s="21"/>
      <c r="B24" s="23"/>
      <c r="C24" s="23"/>
      <c r="D24" s="24"/>
      <c r="E24" s="24"/>
      <c r="F24" s="28"/>
      <c r="G24" s="28"/>
      <c r="H24" s="28"/>
      <c r="I24" s="10"/>
      <c r="J24" s="10"/>
    </row>
    <row r="25" spans="1:10">
      <c r="A25" s="21"/>
      <c r="B25" s="23"/>
      <c r="C25" s="23"/>
      <c r="D25" s="24"/>
      <c r="E25" s="24"/>
      <c r="F25" s="28"/>
      <c r="G25" s="28"/>
      <c r="H25" s="28"/>
      <c r="I25" s="10"/>
      <c r="J25" s="10"/>
    </row>
    <row r="26" spans="1:10">
      <c r="A26" s="21"/>
      <c r="B26" s="23"/>
      <c r="C26" s="23"/>
      <c r="D26" s="24"/>
      <c r="E26" s="24"/>
      <c r="F26" s="28"/>
      <c r="G26" s="28"/>
      <c r="H26" s="28"/>
      <c r="I26" s="10"/>
      <c r="J26" s="10"/>
    </row>
    <row r="27" spans="1:10">
      <c r="A27" s="21"/>
      <c r="B27" s="23"/>
      <c r="C27" s="23"/>
      <c r="D27" s="24"/>
      <c r="E27" s="24"/>
      <c r="F27" s="28"/>
      <c r="G27" s="28"/>
      <c r="H27" s="28"/>
      <c r="I27" s="10"/>
      <c r="J27" s="10"/>
    </row>
    <row r="28" spans="1:10">
      <c r="A28" s="21"/>
      <c r="B28" s="23"/>
      <c r="C28" s="23"/>
      <c r="D28" s="24"/>
      <c r="E28" s="24"/>
      <c r="F28" s="28"/>
      <c r="G28" s="28"/>
      <c r="H28" s="28"/>
      <c r="I28" s="10"/>
      <c r="J28" s="10"/>
    </row>
    <row r="29" spans="1:10">
      <c r="A29" s="25"/>
      <c r="B29" s="26"/>
      <c r="C29" s="26"/>
      <c r="D29" s="27"/>
      <c r="E29" s="27"/>
      <c r="F29" s="28"/>
      <c r="G29" s="28"/>
      <c r="H29" s="28"/>
      <c r="I29" s="10"/>
      <c r="J29" s="10"/>
    </row>
    <row r="30" spans="1:10">
      <c r="A30" s="25"/>
      <c r="B30" s="26"/>
      <c r="C30" s="26"/>
      <c r="D30" s="24"/>
      <c r="E30" s="24"/>
      <c r="F30" s="28"/>
      <c r="G30" s="28"/>
      <c r="H30" s="28"/>
      <c r="I30" s="10"/>
      <c r="J30" s="10"/>
    </row>
    <row r="31" spans="1:10">
      <c r="A31" s="28"/>
      <c r="B31" s="28"/>
      <c r="C31" s="28"/>
      <c r="D31" s="28"/>
      <c r="E31" s="28"/>
      <c r="F31" s="28"/>
      <c r="G31" s="28"/>
      <c r="H31" s="28"/>
      <c r="I31" s="10"/>
      <c r="J31" s="10"/>
    </row>
    <row r="32" spans="1:10">
      <c r="A32" s="28"/>
      <c r="B32" s="28"/>
      <c r="C32" s="28"/>
      <c r="D32" s="28"/>
      <c r="E32" s="28"/>
      <c r="F32" s="28"/>
      <c r="G32" s="28"/>
      <c r="H32" s="28"/>
      <c r="I32" s="10"/>
      <c r="J32" s="10"/>
    </row>
    <row r="33" spans="1:10">
      <c r="A33" s="28"/>
      <c r="B33" s="28"/>
      <c r="C33" s="28"/>
      <c r="D33" s="28"/>
      <c r="E33" s="28"/>
      <c r="F33" s="28"/>
      <c r="G33" s="28"/>
      <c r="H33" s="28"/>
      <c r="I33" s="10"/>
      <c r="J33" s="10"/>
    </row>
    <row r="34" spans="1:10">
      <c r="A34" s="28"/>
      <c r="B34" s="28"/>
      <c r="C34" s="28"/>
      <c r="D34" s="28"/>
      <c r="E34" s="28"/>
      <c r="F34" s="28"/>
      <c r="G34" s="28"/>
      <c r="H34" s="28"/>
      <c r="I34" s="10"/>
      <c r="J34" s="10"/>
    </row>
    <row r="35" spans="1:10">
      <c r="A35" s="28"/>
      <c r="B35" s="28"/>
      <c r="C35" s="28"/>
      <c r="D35" s="28"/>
      <c r="E35" s="28"/>
      <c r="F35" s="28"/>
      <c r="G35" s="28"/>
      <c r="H35" s="28"/>
      <c r="I35" s="10"/>
      <c r="J35" s="10"/>
    </row>
    <row r="36" spans="1:10">
      <c r="A36" s="28"/>
      <c r="B36" s="28"/>
      <c r="C36" s="28"/>
      <c r="D36" s="28"/>
      <c r="E36" s="28"/>
      <c r="F36" s="28"/>
      <c r="G36" s="28"/>
      <c r="H36" s="28"/>
      <c r="I36" s="10"/>
      <c r="J36" s="10"/>
    </row>
    <row r="37" spans="1:10">
      <c r="A37" s="28"/>
      <c r="B37" s="28"/>
      <c r="C37" s="28"/>
      <c r="D37" s="28"/>
      <c r="E37" s="28"/>
      <c r="F37" s="28"/>
      <c r="G37" s="28"/>
      <c r="H37" s="28"/>
      <c r="I37" s="10"/>
      <c r="J37" s="10"/>
    </row>
    <row r="38" spans="1:10">
      <c r="A38" s="28"/>
      <c r="B38" s="28"/>
      <c r="C38" s="28"/>
      <c r="D38" s="28"/>
      <c r="E38" s="28"/>
      <c r="F38" s="28"/>
      <c r="G38" s="28"/>
      <c r="H38" s="28"/>
      <c r="I38" s="10"/>
      <c r="J38" s="10"/>
    </row>
    <row r="39" spans="1:10">
      <c r="A39" s="28"/>
      <c r="B39" s="28"/>
      <c r="C39" s="28"/>
      <c r="D39" s="28"/>
      <c r="E39" s="28"/>
      <c r="F39" s="28"/>
      <c r="G39" s="28"/>
      <c r="H39" s="28"/>
      <c r="I39" s="10"/>
      <c r="J39" s="10"/>
    </row>
    <row r="40" spans="1:10">
      <c r="A40" s="28"/>
      <c r="B40" s="28"/>
      <c r="C40" s="28"/>
      <c r="D40" s="28"/>
      <c r="E40" s="28"/>
      <c r="F40" s="28"/>
      <c r="G40" s="28"/>
      <c r="H40" s="28"/>
      <c r="I40" s="10"/>
      <c r="J40" s="10"/>
    </row>
    <row r="41" spans="1:10">
      <c r="A41" s="28"/>
      <c r="B41" s="28"/>
      <c r="C41" s="28"/>
      <c r="D41" s="28"/>
      <c r="E41" s="28"/>
      <c r="F41" s="28"/>
      <c r="G41" s="28"/>
      <c r="H41" s="28"/>
      <c r="I41" s="10"/>
      <c r="J41" s="10"/>
    </row>
    <row r="42" spans="1:10">
      <c r="B42" s="28"/>
      <c r="C42" s="28"/>
      <c r="D42" s="28"/>
      <c r="E42" s="28"/>
      <c r="F42" s="28"/>
      <c r="G42" s="28"/>
      <c r="H42" s="28"/>
      <c r="I42" s="10"/>
      <c r="J42" s="10"/>
    </row>
    <row r="43" spans="1:10">
      <c r="A43" s="28"/>
      <c r="B43" s="28"/>
      <c r="C43" s="28"/>
      <c r="D43" s="28"/>
      <c r="E43" s="28"/>
      <c r="F43" s="28"/>
      <c r="G43" s="28"/>
      <c r="H43" s="28"/>
      <c r="I43" s="10"/>
      <c r="J43" s="10"/>
    </row>
    <row r="44" spans="1:10">
      <c r="A44" s="28"/>
      <c r="B44" s="28"/>
      <c r="C44" s="28"/>
      <c r="D44" s="28"/>
      <c r="E44" s="28"/>
      <c r="F44" s="28"/>
      <c r="G44" s="28"/>
      <c r="H44" s="28"/>
      <c r="I44" s="10"/>
      <c r="J44" s="10"/>
    </row>
    <row r="45" spans="1:10">
      <c r="A45" s="28"/>
      <c r="B45" s="28"/>
      <c r="C45" s="28"/>
      <c r="D45" s="28"/>
      <c r="E45" s="28"/>
      <c r="F45" s="28"/>
      <c r="G45" s="28"/>
      <c r="H45" s="28"/>
      <c r="I45" s="10"/>
      <c r="J45" s="10"/>
    </row>
    <row r="46" spans="1:10">
      <c r="A46" s="28"/>
      <c r="B46" s="28"/>
      <c r="C46" s="28"/>
      <c r="D46" s="28"/>
      <c r="E46" s="28"/>
      <c r="F46" s="28"/>
      <c r="G46" s="28"/>
      <c r="H46" s="28"/>
      <c r="I46" s="10"/>
      <c r="J46" s="10"/>
    </row>
    <row r="47" spans="1:10">
      <c r="A47" s="10"/>
      <c r="B47" s="10"/>
      <c r="C47" s="10"/>
      <c r="D47" s="10"/>
      <c r="E47" s="10"/>
      <c r="F47" s="10"/>
      <c r="G47" s="10"/>
      <c r="H47" s="10"/>
      <c r="I47" s="10"/>
      <c r="J47" s="10"/>
    </row>
    <row r="48" spans="1:10">
      <c r="A48" s="10"/>
      <c r="B48" s="10"/>
      <c r="C48" s="10"/>
      <c r="D48" s="10"/>
      <c r="E48" s="10"/>
      <c r="F48" s="10"/>
      <c r="G48" s="10"/>
      <c r="H48" s="10"/>
      <c r="I48" s="10"/>
      <c r="J48" s="1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heetViews>
  <sheetFormatPr baseColWidth="10" defaultRowHeight="15"/>
  <cols>
    <col min="1" max="1" width="49" customWidth="1"/>
    <col min="2" max="2" width="15.7109375" customWidth="1"/>
    <col min="3" max="3" width="14.5703125" customWidth="1"/>
    <col min="4" max="4" width="17.5703125" customWidth="1"/>
  </cols>
  <sheetData>
    <row r="1" spans="1:5">
      <c r="A1" s="84" t="s">
        <v>13</v>
      </c>
    </row>
    <row r="2" spans="1:5" ht="15.75" thickBot="1"/>
    <row r="3" spans="1:5" s="6" customFormat="1" ht="11.25">
      <c r="A3" s="279"/>
      <c r="B3" s="278" t="s">
        <v>26</v>
      </c>
      <c r="C3" s="278"/>
      <c r="D3" s="57" t="s">
        <v>27</v>
      </c>
      <c r="E3" s="5"/>
    </row>
    <row r="4" spans="1:5" s="6" customFormat="1" ht="11.25">
      <c r="A4" s="280"/>
      <c r="B4" s="7" t="s">
        <v>28</v>
      </c>
      <c r="C4" s="7" t="s">
        <v>29</v>
      </c>
      <c r="D4" s="58" t="s">
        <v>29</v>
      </c>
      <c r="E4" s="5"/>
    </row>
    <row r="5" spans="1:5" s="6" customFormat="1" ht="11.25">
      <c r="A5" s="59" t="s">
        <v>55</v>
      </c>
      <c r="B5" s="60">
        <v>4189.01</v>
      </c>
      <c r="C5" s="61">
        <v>0.12664235606823737</v>
      </c>
      <c r="D5" s="62">
        <v>0.14467970508356659</v>
      </c>
      <c r="E5" s="5"/>
    </row>
    <row r="6" spans="1:5" s="6" customFormat="1" ht="11.25">
      <c r="A6" s="59" t="s">
        <v>56</v>
      </c>
      <c r="B6" s="60">
        <v>1981.77</v>
      </c>
      <c r="C6" s="61">
        <v>5.9912967977004301E-2</v>
      </c>
      <c r="D6" s="62">
        <v>6.8877545198977319E-2</v>
      </c>
      <c r="E6" s="5"/>
    </row>
    <row r="7" spans="1:5" s="6" customFormat="1" ht="11.25">
      <c r="A7" s="59" t="s">
        <v>57</v>
      </c>
      <c r="B7" s="60">
        <v>1312.62</v>
      </c>
      <c r="C7" s="61">
        <v>3.9683192310901561E-2</v>
      </c>
      <c r="D7" s="62">
        <v>5.7959033988062805E-2</v>
      </c>
      <c r="E7" s="5"/>
    </row>
    <row r="8" spans="1:5" s="6" customFormat="1" ht="11.25">
      <c r="A8" s="59" t="s">
        <v>58</v>
      </c>
      <c r="B8" s="60">
        <v>1498.09</v>
      </c>
      <c r="C8" s="61">
        <v>4.5290330460482482E-2</v>
      </c>
      <c r="D8" s="62">
        <v>3.1602377142776902E-2</v>
      </c>
      <c r="E8" s="5"/>
    </row>
    <row r="9" spans="1:5" s="6" customFormat="1" ht="11.25">
      <c r="A9" s="59" t="s">
        <v>59</v>
      </c>
      <c r="B9" s="60">
        <v>866.19</v>
      </c>
      <c r="C9" s="61">
        <v>2.6186698623958057E-2</v>
      </c>
      <c r="D9" s="62">
        <v>2.7684898390984574E-2</v>
      </c>
      <c r="E9" s="5"/>
    </row>
    <row r="10" spans="1:5" s="6" customFormat="1" ht="11.25">
      <c r="A10" s="59" t="s">
        <v>60</v>
      </c>
      <c r="B10" s="60">
        <v>836.41</v>
      </c>
      <c r="C10" s="61">
        <v>2.5286388201277731E-2</v>
      </c>
      <c r="D10" s="62">
        <v>1.7784115693934531E-2</v>
      </c>
      <c r="E10" s="5"/>
    </row>
    <row r="11" spans="1:5" s="6" customFormat="1" ht="11.25">
      <c r="A11" s="59" t="s">
        <v>61</v>
      </c>
      <c r="B11" s="60">
        <v>1055.23</v>
      </c>
      <c r="C11" s="61">
        <v>3.1901765188883803E-2</v>
      </c>
      <c r="D11" s="62">
        <v>4.9445210475086251E-2</v>
      </c>
      <c r="E11" s="5"/>
    </row>
    <row r="12" spans="1:5" s="6" customFormat="1" ht="11.25">
      <c r="A12" s="59" t="s">
        <v>62</v>
      </c>
      <c r="B12" s="60">
        <v>1671.03</v>
      </c>
      <c r="C12" s="61">
        <v>5.0518661034637466E-2</v>
      </c>
      <c r="D12" s="62">
        <v>9.144017076388225E-2</v>
      </c>
      <c r="E12" s="5"/>
    </row>
    <row r="13" spans="1:5" s="6" customFormat="1" ht="11.25">
      <c r="A13" s="59" t="s">
        <v>63</v>
      </c>
      <c r="B13" s="60">
        <v>5709.19</v>
      </c>
      <c r="C13" s="61">
        <v>0.17260051249369662</v>
      </c>
      <c r="D13" s="62">
        <v>0.17908009325776986</v>
      </c>
      <c r="E13" s="5"/>
    </row>
    <row r="14" spans="1:5" s="6" customFormat="1" ht="11.25">
      <c r="A14" s="59" t="s">
        <v>64</v>
      </c>
      <c r="B14" s="60">
        <v>6300.44</v>
      </c>
      <c r="C14" s="61">
        <v>0.19047521153364769</v>
      </c>
      <c r="D14" s="62">
        <v>0.12939148398225539</v>
      </c>
      <c r="E14" s="5"/>
    </row>
    <row r="15" spans="1:5" s="6" customFormat="1" ht="11.25">
      <c r="A15" s="59" t="s">
        <v>65</v>
      </c>
      <c r="B15" s="60">
        <v>3472.34</v>
      </c>
      <c r="C15" s="61">
        <v>0.104975953428133</v>
      </c>
      <c r="D15" s="62">
        <v>9.9786764570356276E-2</v>
      </c>
      <c r="E15" s="5"/>
    </row>
    <row r="16" spans="1:5" s="6" customFormat="1" ht="11.25">
      <c r="A16" s="59" t="s">
        <v>66</v>
      </c>
      <c r="B16" s="60">
        <v>3280.64</v>
      </c>
      <c r="C16" s="61">
        <v>9.9180469612558164E-2</v>
      </c>
      <c r="D16" s="62">
        <v>7.0850334971400392E-2</v>
      </c>
      <c r="E16" s="5"/>
    </row>
    <row r="17" spans="1:5" s="6" customFormat="1" ht="11.25">
      <c r="A17" s="59" t="s">
        <v>67</v>
      </c>
      <c r="B17" s="60">
        <v>904.52</v>
      </c>
      <c r="C17" s="61">
        <v>2.734549306658186E-2</v>
      </c>
      <c r="D17" s="62">
        <v>3.1418266480946901E-2</v>
      </c>
      <c r="E17" s="5"/>
    </row>
    <row r="18" spans="1:5" s="6" customFormat="1" ht="11.25">
      <c r="A18" s="63" t="s">
        <v>68</v>
      </c>
      <c r="B18" s="8">
        <v>33077.479999999996</v>
      </c>
      <c r="C18" s="33">
        <v>1.0000000000000002</v>
      </c>
      <c r="D18" s="64">
        <v>1</v>
      </c>
      <c r="E18" s="5"/>
    </row>
    <row r="19" spans="1:5" s="6" customFormat="1" ht="12" thickBot="1">
      <c r="A19" s="65" t="s">
        <v>69</v>
      </c>
      <c r="B19" s="66" t="s">
        <v>45</v>
      </c>
      <c r="C19" s="67">
        <v>1.4749185813460904E-2</v>
      </c>
      <c r="D19" s="68">
        <v>2.59689946173054E-2</v>
      </c>
      <c r="E19" s="5"/>
    </row>
    <row r="20" spans="1:5" s="6" customFormat="1" ht="11.25">
      <c r="A20" s="5"/>
      <c r="B20" s="5"/>
      <c r="C20" s="5"/>
      <c r="D20" s="5"/>
      <c r="E20" s="5"/>
    </row>
    <row r="21" spans="1:5" s="6" customFormat="1" ht="11.25">
      <c r="A21" s="3" t="s">
        <v>46</v>
      </c>
      <c r="B21" s="5"/>
      <c r="C21" s="5"/>
      <c r="D21" s="5"/>
      <c r="E21" s="5"/>
    </row>
    <row r="22" spans="1:5" s="6" customFormat="1" ht="11.25">
      <c r="A22" s="3" t="s">
        <v>24</v>
      </c>
      <c r="B22" s="5"/>
      <c r="C22" s="5"/>
      <c r="D22" s="5"/>
      <c r="E22" s="5"/>
    </row>
    <row r="23" spans="1:5" s="6" customFormat="1" ht="11.25">
      <c r="A23" s="3" t="s">
        <v>70</v>
      </c>
      <c r="B23" s="5"/>
      <c r="C23" s="5"/>
      <c r="D23" s="5"/>
      <c r="E23" s="5"/>
    </row>
    <row r="24" spans="1:5">
      <c r="A24" s="2"/>
      <c r="B24" s="2"/>
      <c r="C24" s="2"/>
      <c r="D24" s="2"/>
      <c r="E24" s="2"/>
    </row>
    <row r="25" spans="1:5">
      <c r="A25" s="2"/>
      <c r="B25" s="2"/>
      <c r="C25" s="4"/>
      <c r="D25" s="2"/>
      <c r="E25" s="2"/>
    </row>
    <row r="26" spans="1:5">
      <c r="A26" s="2"/>
      <c r="B26" s="2"/>
      <c r="C26" s="2"/>
      <c r="D26" s="2"/>
      <c r="E26" s="2"/>
    </row>
    <row r="27" spans="1:5">
      <c r="A27" s="2"/>
      <c r="B27" s="2"/>
      <c r="C27" s="2"/>
      <c r="D27" s="2"/>
      <c r="E27" s="2"/>
    </row>
  </sheetData>
  <mergeCells count="2">
    <mergeCell ref="B3:C3"/>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heetViews>
  <sheetFormatPr baseColWidth="10" defaultRowHeight="15"/>
  <cols>
    <col min="1" max="1" width="74.28515625" bestFit="1" customWidth="1"/>
    <col min="2" max="2" width="16.85546875" bestFit="1" customWidth="1"/>
    <col min="3" max="3" width="23.5703125" bestFit="1" customWidth="1"/>
    <col min="4" max="4" width="24.7109375" bestFit="1" customWidth="1"/>
  </cols>
  <sheetData>
    <row r="1" spans="1:5">
      <c r="A1" s="84" t="s">
        <v>14</v>
      </c>
    </row>
    <row r="2" spans="1:5" ht="15.75" thickBot="1"/>
    <row r="3" spans="1:5">
      <c r="A3" s="45"/>
      <c r="B3" s="46"/>
      <c r="C3" s="281" t="s">
        <v>71</v>
      </c>
      <c r="D3" s="282"/>
      <c r="E3" s="16"/>
    </row>
    <row r="4" spans="1:5">
      <c r="A4" s="47" t="s">
        <v>72</v>
      </c>
      <c r="B4" s="35" t="s">
        <v>73</v>
      </c>
      <c r="C4" s="34" t="s">
        <v>74</v>
      </c>
      <c r="D4" s="48" t="s">
        <v>75</v>
      </c>
      <c r="E4" s="16"/>
    </row>
    <row r="5" spans="1:5">
      <c r="A5" s="49" t="s">
        <v>65</v>
      </c>
      <c r="B5" s="36">
        <v>0.39596928872172654</v>
      </c>
      <c r="C5" s="37">
        <v>0.22229916897506924</v>
      </c>
      <c r="D5" s="50">
        <v>0.2257617728531856</v>
      </c>
      <c r="E5" s="16"/>
    </row>
    <row r="6" spans="1:5">
      <c r="A6" s="49" t="s">
        <v>57</v>
      </c>
      <c r="B6" s="36">
        <v>0.79591199280827662</v>
      </c>
      <c r="C6" s="37">
        <v>0.6654772524531668</v>
      </c>
      <c r="D6" s="50">
        <v>0.49330954504906332</v>
      </c>
      <c r="E6" s="16"/>
    </row>
    <row r="7" spans="1:5">
      <c r="A7" s="49" t="s">
        <v>59</v>
      </c>
      <c r="B7" s="36">
        <v>0.59388817695886575</v>
      </c>
      <c r="C7" s="37">
        <v>0.75914893617021273</v>
      </c>
      <c r="D7" s="50">
        <v>0.41361702127659572</v>
      </c>
      <c r="E7" s="16"/>
    </row>
    <row r="8" spans="1:5">
      <c r="A8" s="49" t="s">
        <v>60</v>
      </c>
      <c r="B8" s="38" t="s">
        <v>76</v>
      </c>
      <c r="C8" s="39" t="s">
        <v>76</v>
      </c>
      <c r="D8" s="51" t="s">
        <v>76</v>
      </c>
      <c r="E8" s="16"/>
    </row>
    <row r="9" spans="1:5">
      <c r="A9" s="49" t="s">
        <v>67</v>
      </c>
      <c r="B9" s="36">
        <v>0.3138239066023969</v>
      </c>
      <c r="C9" s="37">
        <v>0.78816199376947038</v>
      </c>
      <c r="D9" s="50">
        <v>0.6479750778816199</v>
      </c>
      <c r="E9" s="16"/>
    </row>
    <row r="10" spans="1:5">
      <c r="A10" s="49" t="s">
        <v>62</v>
      </c>
      <c r="B10" s="36">
        <v>0.20145060232311807</v>
      </c>
      <c r="C10" s="37">
        <v>0.68292682926829273</v>
      </c>
      <c r="D10" s="50">
        <v>0.51219512195121952</v>
      </c>
      <c r="E10" s="16"/>
    </row>
    <row r="11" spans="1:5">
      <c r="A11" s="49" t="s">
        <v>56</v>
      </c>
      <c r="B11" s="36">
        <v>0.3062817582262321</v>
      </c>
      <c r="C11" s="37">
        <v>0.57384987893462469</v>
      </c>
      <c r="D11" s="50">
        <v>0.32566585956416466</v>
      </c>
      <c r="E11" s="16"/>
    </row>
    <row r="12" spans="1:5">
      <c r="A12" s="49" t="s">
        <v>66</v>
      </c>
      <c r="B12" s="38" t="s">
        <v>76</v>
      </c>
      <c r="C12" s="39" t="s">
        <v>76</v>
      </c>
      <c r="D12" s="51" t="s">
        <v>76</v>
      </c>
      <c r="E12" s="16"/>
    </row>
    <row r="13" spans="1:5">
      <c r="A13" s="49" t="s">
        <v>58</v>
      </c>
      <c r="B13" s="36">
        <v>0.58607293286785178</v>
      </c>
      <c r="C13" s="37">
        <v>0.75898692810457513</v>
      </c>
      <c r="D13" s="50">
        <v>0.51552287581699341</v>
      </c>
      <c r="E13" s="16"/>
    </row>
    <row r="14" spans="1:5">
      <c r="A14" s="49" t="s">
        <v>55</v>
      </c>
      <c r="B14" s="36">
        <v>0.21756691915273535</v>
      </c>
      <c r="C14" s="37">
        <v>5.3784860557768925E-2</v>
      </c>
      <c r="D14" s="50">
        <v>0.12549800796812749</v>
      </c>
      <c r="E14" s="16"/>
    </row>
    <row r="15" spans="1:5">
      <c r="A15" s="49" t="s">
        <v>64</v>
      </c>
      <c r="B15" s="36">
        <v>0.17630514694211832</v>
      </c>
      <c r="C15" s="37">
        <v>0.31949250288350634</v>
      </c>
      <c r="D15" s="50">
        <v>0.29411764705882354</v>
      </c>
      <c r="E15" s="16"/>
    </row>
    <row r="16" spans="1:5">
      <c r="A16" s="49" t="s">
        <v>63</v>
      </c>
      <c r="B16" s="36">
        <v>0.18139701078436699</v>
      </c>
      <c r="C16" s="37">
        <v>0.61209068010075562</v>
      </c>
      <c r="D16" s="50">
        <v>0.58690176322418131</v>
      </c>
      <c r="E16" s="16"/>
    </row>
    <row r="17" spans="1:5">
      <c r="A17" s="49" t="s">
        <v>61</v>
      </c>
      <c r="B17" s="38" t="s">
        <v>76</v>
      </c>
      <c r="C17" s="39" t="s">
        <v>76</v>
      </c>
      <c r="D17" s="51" t="s">
        <v>76</v>
      </c>
      <c r="E17" s="16"/>
    </row>
    <row r="18" spans="1:5">
      <c r="A18" s="52" t="s">
        <v>68</v>
      </c>
      <c r="B18" s="40">
        <v>0.25029869264526799</v>
      </c>
      <c r="C18" s="40">
        <v>0.25029869264526799</v>
      </c>
      <c r="D18" s="53">
        <v>0.40758967629046366</v>
      </c>
      <c r="E18" s="16"/>
    </row>
    <row r="19" spans="1:5" ht="15.75" thickBot="1">
      <c r="A19" s="54" t="s">
        <v>77</v>
      </c>
      <c r="B19" s="55">
        <v>8.7909195846346724E-2</v>
      </c>
      <c r="C19" s="55">
        <v>8.7909195846346724E-2</v>
      </c>
      <c r="D19" s="56">
        <v>0.2495533779426844</v>
      </c>
      <c r="E19" s="16"/>
    </row>
    <row r="20" spans="1:5">
      <c r="A20" s="41"/>
      <c r="B20" s="42"/>
      <c r="C20" s="15"/>
      <c r="D20" s="16"/>
      <c r="E20" s="16"/>
    </row>
    <row r="21" spans="1:5">
      <c r="A21" s="44" t="s">
        <v>78</v>
      </c>
      <c r="B21" s="16"/>
      <c r="C21" s="16"/>
      <c r="D21" s="16"/>
      <c r="E21" s="16"/>
    </row>
    <row r="22" spans="1:5">
      <c r="A22" s="30" t="s">
        <v>46</v>
      </c>
      <c r="B22" s="16"/>
      <c r="C22" s="16"/>
      <c r="D22" s="16"/>
      <c r="E22" s="16"/>
    </row>
    <row r="23" spans="1:5">
      <c r="A23" s="30" t="s">
        <v>79</v>
      </c>
      <c r="B23" s="16"/>
      <c r="C23" s="16"/>
      <c r="D23" s="16"/>
      <c r="E23" s="16"/>
    </row>
    <row r="24" spans="1:5">
      <c r="A24" s="43"/>
      <c r="B24" s="43"/>
      <c r="C24" s="43"/>
      <c r="D24" s="43"/>
      <c r="E24" s="43"/>
    </row>
    <row r="25" spans="1:5">
      <c r="A25" s="13"/>
      <c r="B25" s="14"/>
      <c r="C25" s="15"/>
      <c r="D25" s="15"/>
      <c r="E25" s="15"/>
    </row>
    <row r="26" spans="1:5">
      <c r="A26" s="16"/>
      <c r="B26" s="42"/>
      <c r="C26" s="15"/>
      <c r="D26" s="16"/>
      <c r="E26" s="16"/>
    </row>
    <row r="27" spans="1:5">
      <c r="A27" s="28"/>
      <c r="B27" s="16"/>
      <c r="C27" s="16"/>
      <c r="D27" s="16"/>
      <c r="E27" s="16"/>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F3" sqref="F3"/>
    </sheetView>
  </sheetViews>
  <sheetFormatPr baseColWidth="10" defaultColWidth="11.42578125" defaultRowHeight="11.25"/>
  <cols>
    <col min="1" max="1" width="41.85546875" style="5" bestFit="1" customWidth="1"/>
    <col min="2" max="2" width="15.7109375" style="5" customWidth="1"/>
    <col min="3" max="3" width="22.7109375" style="5" customWidth="1"/>
    <col min="4" max="4" width="15.7109375" style="5" customWidth="1"/>
    <col min="5" max="5" width="22.7109375" style="5" customWidth="1"/>
    <col min="6" max="16384" width="11.42578125" style="5"/>
  </cols>
  <sheetData>
    <row r="1" spans="1:5">
      <c r="A1" s="84" t="s">
        <v>21</v>
      </c>
    </row>
    <row r="2" spans="1:5" ht="12" thickBot="1"/>
    <row r="3" spans="1:5" ht="22.5">
      <c r="A3" s="85" t="s">
        <v>80</v>
      </c>
      <c r="B3" s="86" t="s">
        <v>26</v>
      </c>
      <c r="C3" s="86" t="s">
        <v>281</v>
      </c>
      <c r="D3" s="86" t="s">
        <v>81</v>
      </c>
      <c r="E3" s="87" t="s">
        <v>281</v>
      </c>
    </row>
    <row r="4" spans="1:5">
      <c r="A4" s="88" t="s">
        <v>82</v>
      </c>
      <c r="B4" s="60">
        <v>5619</v>
      </c>
      <c r="C4" s="89">
        <v>3.1510060339606558</v>
      </c>
      <c r="D4" s="60">
        <v>80986</v>
      </c>
      <c r="E4" s="90">
        <v>3.673780819730434</v>
      </c>
    </row>
    <row r="5" spans="1:5">
      <c r="A5" s="88" t="s">
        <v>83</v>
      </c>
      <c r="B5" s="60">
        <v>1687.4490920000001</v>
      </c>
      <c r="C5" s="89">
        <v>0.99713705208975312</v>
      </c>
      <c r="D5" s="60">
        <v>18974.153413</v>
      </c>
      <c r="E5" s="90">
        <v>1.1666053573270632</v>
      </c>
    </row>
    <row r="6" spans="1:5">
      <c r="A6" s="88" t="s">
        <v>84</v>
      </c>
      <c r="B6" s="60">
        <v>693.78103599999986</v>
      </c>
      <c r="C6" s="89">
        <v>1.5193916521801591</v>
      </c>
      <c r="D6" s="60">
        <v>8120.3861269999998</v>
      </c>
      <c r="E6" s="90">
        <v>1.7198170233496644</v>
      </c>
    </row>
    <row r="7" spans="1:5">
      <c r="A7" s="88" t="s">
        <v>85</v>
      </c>
      <c r="B7" s="60">
        <v>9045.3520000000008</v>
      </c>
      <c r="C7" s="89">
        <v>1.4409464707369462</v>
      </c>
      <c r="D7" s="60">
        <v>96736.591</v>
      </c>
      <c r="E7" s="90">
        <v>1.5185957228763518</v>
      </c>
    </row>
    <row r="8" spans="1:5" ht="12" thickBot="1">
      <c r="A8" s="91" t="s">
        <v>86</v>
      </c>
      <c r="B8" s="92">
        <v>21.845518961899636</v>
      </c>
      <c r="C8" s="93" t="s">
        <v>87</v>
      </c>
      <c r="D8" s="92">
        <v>26.524460214040062</v>
      </c>
      <c r="E8" s="94" t="s">
        <v>87</v>
      </c>
    </row>
    <row r="9" spans="1:5">
      <c r="C9" s="95"/>
      <c r="E9" s="95"/>
    </row>
    <row r="10" spans="1:5" ht="11.25" customHeight="1">
      <c r="A10" s="96" t="s">
        <v>88</v>
      </c>
      <c r="B10" s="96"/>
      <c r="C10" s="96"/>
      <c r="D10" s="96"/>
      <c r="E10" s="96"/>
    </row>
    <row r="11" spans="1:5" ht="22.5">
      <c r="A11" s="97" t="s">
        <v>89</v>
      </c>
      <c r="B11" s="97"/>
      <c r="C11" s="98"/>
      <c r="D11" s="97"/>
      <c r="E11" s="98"/>
    </row>
    <row r="12" spans="1:5">
      <c r="A12" s="97" t="s">
        <v>90</v>
      </c>
      <c r="B12" s="97"/>
      <c r="C12" s="98"/>
      <c r="D12" s="97"/>
      <c r="E12" s="98"/>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D18" sqref="D18"/>
    </sheetView>
  </sheetViews>
  <sheetFormatPr baseColWidth="10" defaultColWidth="11.42578125" defaultRowHeight="11.25"/>
  <cols>
    <col min="1" max="1" width="25" style="5" bestFit="1" customWidth="1"/>
    <col min="2" max="4" width="15.7109375" style="5" customWidth="1"/>
    <col min="5" max="16384" width="11.42578125" style="5"/>
  </cols>
  <sheetData>
    <row r="1" spans="1:10">
      <c r="A1" s="84" t="s">
        <v>22</v>
      </c>
    </row>
    <row r="2" spans="1:10" ht="12" thickBot="1"/>
    <row r="3" spans="1:10" ht="22.5">
      <c r="A3" s="107" t="s">
        <v>91</v>
      </c>
      <c r="B3" s="108" t="s">
        <v>92</v>
      </c>
      <c r="C3" s="108" t="s">
        <v>93</v>
      </c>
      <c r="D3" s="109" t="s">
        <v>94</v>
      </c>
    </row>
    <row r="4" spans="1:10">
      <c r="A4" s="99" t="s">
        <v>66</v>
      </c>
      <c r="B4" s="100">
        <v>2.1668587358457692</v>
      </c>
      <c r="C4" s="100">
        <v>0.79608564570551199</v>
      </c>
      <c r="D4" s="101">
        <v>0.40932550275849794</v>
      </c>
    </row>
    <row r="5" spans="1:10">
      <c r="A5" s="99" t="s">
        <v>95</v>
      </c>
      <c r="B5" s="102">
        <v>29.63717719332536</v>
      </c>
      <c r="C5" s="102">
        <v>32.240361654714732</v>
      </c>
      <c r="D5" s="103">
        <v>18.633208756006407</v>
      </c>
    </row>
    <row r="6" spans="1:10">
      <c r="A6" s="99" t="s">
        <v>96</v>
      </c>
      <c r="B6" s="102">
        <v>5.204186636407294</v>
      </c>
      <c r="C6" s="102">
        <v>6.6458342673368183</v>
      </c>
      <c r="D6" s="103">
        <v>26.908702616123865</v>
      </c>
    </row>
    <row r="7" spans="1:10">
      <c r="A7" s="99" t="s">
        <v>65</v>
      </c>
      <c r="B7" s="100">
        <v>16.119317412965241</v>
      </c>
      <c r="C7" s="100">
        <v>16.958815015913974</v>
      </c>
      <c r="D7" s="101">
        <v>20.786616835735895</v>
      </c>
    </row>
    <row r="8" spans="1:10">
      <c r="A8" s="99" t="s">
        <v>63</v>
      </c>
      <c r="B8" s="102">
        <v>10.055728068957405</v>
      </c>
      <c r="C8" s="102">
        <v>9.1145310829916273</v>
      </c>
      <c r="D8" s="103">
        <v>8.9873642996974556</v>
      </c>
    </row>
    <row r="9" spans="1:10">
      <c r="A9" s="99" t="s">
        <v>97</v>
      </c>
      <c r="B9" s="102">
        <v>12.485362648131327</v>
      </c>
      <c r="C9" s="102">
        <v>11.559095378031113</v>
      </c>
      <c r="D9" s="103">
        <v>8.1865100551699594</v>
      </c>
    </row>
    <row r="10" spans="1:10">
      <c r="A10" s="99" t="s">
        <v>98</v>
      </c>
      <c r="B10" s="100">
        <v>24.144665680230016</v>
      </c>
      <c r="C10" s="100">
        <v>22.493508207120477</v>
      </c>
      <c r="D10" s="101">
        <v>14.860295426232426</v>
      </c>
    </row>
    <row r="11" spans="1:10" ht="12" thickBot="1">
      <c r="A11" s="104" t="s">
        <v>99</v>
      </c>
      <c r="B11" s="105">
        <v>0.18670362413756811</v>
      </c>
      <c r="C11" s="105">
        <v>0.19176874818573786</v>
      </c>
      <c r="D11" s="106">
        <v>1.2279765082754939</v>
      </c>
    </row>
    <row r="13" spans="1:10">
      <c r="A13" s="96" t="s">
        <v>88</v>
      </c>
      <c r="B13" s="96"/>
      <c r="C13" s="96"/>
      <c r="D13" s="96"/>
      <c r="E13" s="96"/>
      <c r="F13" s="96"/>
      <c r="G13" s="96"/>
      <c r="H13" s="96"/>
      <c r="I13" s="96"/>
      <c r="J13" s="96"/>
    </row>
    <row r="14" spans="1:10">
      <c r="A14" s="3" t="s">
        <v>89</v>
      </c>
      <c r="B14" s="3"/>
      <c r="C14" s="3"/>
      <c r="D14" s="3"/>
      <c r="E14" s="3"/>
      <c r="F14" s="3"/>
      <c r="G14" s="3"/>
      <c r="H14" s="3"/>
      <c r="I14" s="3"/>
      <c r="J14" s="3"/>
    </row>
    <row r="15" spans="1:10">
      <c r="A15" s="283" t="s">
        <v>100</v>
      </c>
      <c r="B15" s="283"/>
      <c r="C15" s="283"/>
      <c r="D15" s="283"/>
      <c r="E15" s="283"/>
      <c r="F15" s="283"/>
      <c r="G15" s="283"/>
      <c r="H15" s="283"/>
      <c r="I15" s="283"/>
      <c r="J15" s="283"/>
    </row>
  </sheetData>
  <mergeCells count="1">
    <mergeCell ref="A15:J1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C15" sqref="C15"/>
    </sheetView>
  </sheetViews>
  <sheetFormatPr baseColWidth="10" defaultColWidth="11.42578125" defaultRowHeight="11.25"/>
  <cols>
    <col min="1" max="1" width="15.28515625" style="5" bestFit="1" customWidth="1"/>
    <col min="2" max="2" width="14" style="5" customWidth="1"/>
    <col min="3" max="3" width="13" style="5" customWidth="1"/>
    <col min="4" max="5" width="14" style="5" bestFit="1" customWidth="1"/>
    <col min="6" max="6" width="15" style="5" bestFit="1" customWidth="1"/>
    <col min="7" max="7" width="17.7109375" style="5" bestFit="1" customWidth="1"/>
    <col min="8" max="16384" width="11.42578125" style="5"/>
  </cols>
  <sheetData>
    <row r="1" spans="1:7">
      <c r="A1" s="84" t="s">
        <v>23</v>
      </c>
    </row>
    <row r="2" spans="1:7" ht="12" thickBot="1"/>
    <row r="3" spans="1:7">
      <c r="A3" s="107" t="s">
        <v>101</v>
      </c>
      <c r="B3" s="110" t="s">
        <v>102</v>
      </c>
      <c r="C3" s="110" t="s">
        <v>103</v>
      </c>
      <c r="D3" s="110" t="s">
        <v>104</v>
      </c>
      <c r="E3" s="110" t="s">
        <v>105</v>
      </c>
      <c r="F3" s="110" t="s">
        <v>106</v>
      </c>
      <c r="G3" s="111" t="s">
        <v>107</v>
      </c>
    </row>
    <row r="4" spans="1:7" ht="22.5">
      <c r="A4" s="112" t="s">
        <v>108</v>
      </c>
      <c r="B4" s="60">
        <v>34.782608695652172</v>
      </c>
      <c r="C4" s="60">
        <v>43.478260869565219</v>
      </c>
      <c r="D4" s="60">
        <v>8.695652173913043</v>
      </c>
      <c r="E4" s="60">
        <v>8.695652173913043</v>
      </c>
      <c r="F4" s="60">
        <v>4.3478260869565215</v>
      </c>
      <c r="G4" s="113">
        <v>0</v>
      </c>
    </row>
    <row r="5" spans="1:7" ht="25.5" customHeight="1">
      <c r="A5" s="112" t="s">
        <v>109</v>
      </c>
      <c r="B5" s="60">
        <v>46.418338108882523</v>
      </c>
      <c r="C5" s="60">
        <v>40.114613180515761</v>
      </c>
      <c r="D5" s="60">
        <v>3.151862464183381</v>
      </c>
      <c r="E5" s="60">
        <v>1.241642788920726</v>
      </c>
      <c r="F5" s="60">
        <v>4.2024832855778413</v>
      </c>
      <c r="G5" s="113">
        <v>4.8710601719197708</v>
      </c>
    </row>
    <row r="6" spans="1:7" ht="22.5">
      <c r="A6" s="112" t="s">
        <v>110</v>
      </c>
      <c r="B6" s="60">
        <v>50.419161676646709</v>
      </c>
      <c r="C6" s="60">
        <v>43.233532934131738</v>
      </c>
      <c r="D6" s="60">
        <v>3.3532934131736525</v>
      </c>
      <c r="E6" s="60">
        <v>2.1556886227544911</v>
      </c>
      <c r="F6" s="60">
        <v>0.3592814371257485</v>
      </c>
      <c r="G6" s="113">
        <v>0.47904191616766467</v>
      </c>
    </row>
    <row r="7" spans="1:7" ht="22.5">
      <c r="A7" s="112" t="s">
        <v>111</v>
      </c>
      <c r="B7" s="60">
        <v>55.217391304347828</v>
      </c>
      <c r="C7" s="60">
        <v>35.652173913043477</v>
      </c>
      <c r="D7" s="60">
        <v>5.8695652173913047</v>
      </c>
      <c r="E7" s="60">
        <v>1.9565217391304348</v>
      </c>
      <c r="F7" s="60">
        <v>1.3043478260869565</v>
      </c>
      <c r="G7" s="113">
        <v>0</v>
      </c>
    </row>
    <row r="8" spans="1:7" ht="33.75">
      <c r="A8" s="112" t="s">
        <v>112</v>
      </c>
      <c r="B8" s="60">
        <v>56.164383561643838</v>
      </c>
      <c r="C8" s="60">
        <v>39.126712328767127</v>
      </c>
      <c r="D8" s="60">
        <v>3.1678082191780823</v>
      </c>
      <c r="E8" s="60">
        <v>0.94178082191780821</v>
      </c>
      <c r="F8" s="60">
        <v>1.1986301369863013</v>
      </c>
      <c r="G8" s="113">
        <v>0</v>
      </c>
    </row>
    <row r="9" spans="1:7" ht="33.75">
      <c r="A9" s="114" t="s">
        <v>113</v>
      </c>
      <c r="B9" s="102">
        <v>62.929346858871682</v>
      </c>
      <c r="C9" s="102">
        <v>31.126534970635344</v>
      </c>
      <c r="D9" s="102">
        <v>2.6695141484249865</v>
      </c>
      <c r="E9" s="102">
        <v>1.0144153764014949</v>
      </c>
      <c r="F9" s="102">
        <v>1.2813667912439937</v>
      </c>
      <c r="G9" s="103">
        <v>0.97882185442249514</v>
      </c>
    </row>
    <row r="10" spans="1:7" ht="22.5">
      <c r="A10" s="112" t="s">
        <v>114</v>
      </c>
      <c r="B10" s="60">
        <v>68.910891089108915</v>
      </c>
      <c r="C10" s="60">
        <v>26.138613861386137</v>
      </c>
      <c r="D10" s="60">
        <v>1.9801980198019802</v>
      </c>
      <c r="E10" s="60">
        <v>2.1782178217821784</v>
      </c>
      <c r="F10" s="60">
        <v>0.79207920792079212</v>
      </c>
      <c r="G10" s="113">
        <v>0</v>
      </c>
    </row>
    <row r="11" spans="1:7" ht="33.75">
      <c r="A11" s="112" t="s">
        <v>115</v>
      </c>
      <c r="B11" s="60">
        <v>85.978835978835974</v>
      </c>
      <c r="C11" s="60">
        <v>13.161375661375661</v>
      </c>
      <c r="D11" s="60">
        <v>0.85978835978835977</v>
      </c>
      <c r="E11" s="60">
        <v>0.26455026455026454</v>
      </c>
      <c r="F11" s="60">
        <v>0</v>
      </c>
      <c r="G11" s="113">
        <v>0</v>
      </c>
    </row>
    <row r="12" spans="1:7" ht="23.25" thickBot="1">
      <c r="A12" s="115" t="s">
        <v>116</v>
      </c>
      <c r="B12" s="116">
        <v>91.304347826086953</v>
      </c>
      <c r="C12" s="116">
        <v>8.695652173913043</v>
      </c>
      <c r="D12" s="116">
        <v>0</v>
      </c>
      <c r="E12" s="116">
        <v>0</v>
      </c>
      <c r="F12" s="116">
        <v>0</v>
      </c>
      <c r="G12" s="117">
        <v>0</v>
      </c>
    </row>
    <row r="14" spans="1:7">
      <c r="A14" s="3" t="s">
        <v>88</v>
      </c>
      <c r="B14" s="3"/>
      <c r="C14" s="3"/>
      <c r="D14" s="3"/>
      <c r="E14" s="3"/>
      <c r="F14" s="3"/>
      <c r="G14" s="3"/>
    </row>
    <row r="15" spans="1:7">
      <c r="A15" s="3" t="s">
        <v>89</v>
      </c>
      <c r="B15" s="3"/>
      <c r="C15" s="3"/>
      <c r="D15" s="3"/>
      <c r="E15" s="3"/>
      <c r="F15" s="3"/>
      <c r="G15" s="3"/>
    </row>
    <row r="16" spans="1:7">
      <c r="A16" s="3" t="s">
        <v>117</v>
      </c>
      <c r="B16" s="3"/>
      <c r="C16" s="3"/>
      <c r="D16" s="3"/>
      <c r="E16" s="3"/>
      <c r="F16" s="3"/>
      <c r="G16"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26" sqref="B26"/>
    </sheetView>
  </sheetViews>
  <sheetFormatPr baseColWidth="10" defaultColWidth="11.42578125" defaultRowHeight="11.25"/>
  <cols>
    <col min="1" max="1" width="45.7109375" style="5" customWidth="1"/>
    <col min="2" max="2" width="72.42578125" style="5" customWidth="1"/>
    <col min="3" max="6" width="25.7109375" style="5" customWidth="1"/>
    <col min="7" max="16384" width="11.42578125" style="5"/>
  </cols>
  <sheetData>
    <row r="1" spans="1:6">
      <c r="A1" s="84" t="s">
        <v>18</v>
      </c>
    </row>
    <row r="2" spans="1:6" ht="12" thickBot="1"/>
    <row r="3" spans="1:6">
      <c r="A3" s="118" t="s">
        <v>118</v>
      </c>
      <c r="B3" s="119" t="s">
        <v>119</v>
      </c>
      <c r="C3" s="119" t="s">
        <v>120</v>
      </c>
      <c r="D3" s="120" t="s">
        <v>121</v>
      </c>
      <c r="E3" s="120" t="s">
        <v>122</v>
      </c>
      <c r="F3" s="121" t="s">
        <v>123</v>
      </c>
    </row>
    <row r="4" spans="1:6">
      <c r="A4" s="122" t="s">
        <v>124</v>
      </c>
      <c r="B4" s="123" t="s">
        <v>125</v>
      </c>
      <c r="C4" s="124" t="s">
        <v>55</v>
      </c>
      <c r="D4" s="125" t="s">
        <v>126</v>
      </c>
      <c r="E4" s="124" t="s">
        <v>127</v>
      </c>
      <c r="F4" s="126" t="s">
        <v>128</v>
      </c>
    </row>
    <row r="5" spans="1:6">
      <c r="A5" s="88" t="s">
        <v>129</v>
      </c>
      <c r="B5" s="127" t="s">
        <v>130</v>
      </c>
      <c r="C5" s="128" t="s">
        <v>66</v>
      </c>
      <c r="D5" s="129" t="s">
        <v>126</v>
      </c>
      <c r="E5" s="128" t="s">
        <v>131</v>
      </c>
      <c r="F5" s="130" t="s">
        <v>132</v>
      </c>
    </row>
    <row r="6" spans="1:6">
      <c r="A6" s="88" t="s">
        <v>133</v>
      </c>
      <c r="B6" s="127" t="s">
        <v>134</v>
      </c>
      <c r="C6" s="128" t="s">
        <v>64</v>
      </c>
      <c r="D6" s="129" t="s">
        <v>135</v>
      </c>
      <c r="E6" s="5" t="s">
        <v>127</v>
      </c>
      <c r="F6" s="130" t="s">
        <v>136</v>
      </c>
    </row>
    <row r="7" spans="1:6">
      <c r="A7" s="88" t="s">
        <v>137</v>
      </c>
      <c r="B7" s="127" t="s">
        <v>134</v>
      </c>
      <c r="C7" s="128" t="s">
        <v>64</v>
      </c>
      <c r="D7" s="129" t="s">
        <v>138</v>
      </c>
      <c r="E7" s="5" t="s">
        <v>127</v>
      </c>
      <c r="F7" s="130" t="s">
        <v>139</v>
      </c>
    </row>
    <row r="8" spans="1:6">
      <c r="A8" s="88" t="s">
        <v>140</v>
      </c>
      <c r="B8" s="127" t="s">
        <v>141</v>
      </c>
      <c r="C8" s="128" t="s">
        <v>142</v>
      </c>
      <c r="D8" s="129" t="s">
        <v>138</v>
      </c>
      <c r="E8" s="128" t="s">
        <v>127</v>
      </c>
      <c r="F8" s="130" t="s">
        <v>128</v>
      </c>
    </row>
    <row r="9" spans="1:6">
      <c r="A9" s="88" t="s">
        <v>137</v>
      </c>
      <c r="B9" s="127" t="s">
        <v>134</v>
      </c>
      <c r="C9" s="128" t="s">
        <v>64</v>
      </c>
      <c r="D9" s="129" t="s">
        <v>138</v>
      </c>
      <c r="E9" s="128" t="s">
        <v>127</v>
      </c>
      <c r="F9" s="130" t="s">
        <v>143</v>
      </c>
    </row>
    <row r="10" spans="1:6">
      <c r="A10" s="88" t="s">
        <v>144</v>
      </c>
      <c r="B10" s="127" t="s">
        <v>130</v>
      </c>
      <c r="C10" s="128" t="s">
        <v>66</v>
      </c>
      <c r="D10" s="129" t="s">
        <v>138</v>
      </c>
      <c r="E10" s="128" t="s">
        <v>131</v>
      </c>
      <c r="F10" s="130" t="s">
        <v>145</v>
      </c>
    </row>
    <row r="11" spans="1:6">
      <c r="A11" s="88" t="s">
        <v>146</v>
      </c>
      <c r="B11" s="127" t="s">
        <v>147</v>
      </c>
      <c r="C11" s="128" t="s">
        <v>63</v>
      </c>
      <c r="D11" s="129" t="s">
        <v>138</v>
      </c>
      <c r="E11" s="128" t="s">
        <v>127</v>
      </c>
      <c r="F11" s="130" t="s">
        <v>128</v>
      </c>
    </row>
    <row r="12" spans="1:6">
      <c r="A12" s="88" t="s">
        <v>137</v>
      </c>
      <c r="B12" s="127" t="s">
        <v>134</v>
      </c>
      <c r="C12" s="128" t="s">
        <v>64</v>
      </c>
      <c r="D12" s="129" t="s">
        <v>138</v>
      </c>
      <c r="E12" s="128" t="s">
        <v>127</v>
      </c>
      <c r="F12" s="130" t="s">
        <v>148</v>
      </c>
    </row>
    <row r="13" spans="1:6" ht="12" thickBot="1">
      <c r="A13" s="131" t="s">
        <v>137</v>
      </c>
      <c r="B13" s="132" t="s">
        <v>134</v>
      </c>
      <c r="C13" s="133" t="s">
        <v>64</v>
      </c>
      <c r="D13" s="134" t="s">
        <v>138</v>
      </c>
      <c r="E13" s="133" t="s">
        <v>149</v>
      </c>
      <c r="F13" s="135" t="s">
        <v>150</v>
      </c>
    </row>
    <row r="15" spans="1:6">
      <c r="A15" s="96" t="s">
        <v>151</v>
      </c>
      <c r="B15" s="136"/>
      <c r="C15" s="136"/>
      <c r="D15" s="136"/>
      <c r="E15" s="137"/>
      <c r="F15" s="137"/>
    </row>
    <row r="16" spans="1:6">
      <c r="A16" s="3" t="s">
        <v>152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topLeftCell="A22" workbookViewId="0">
      <selection activeCell="A55" sqref="A55"/>
    </sheetView>
  </sheetViews>
  <sheetFormatPr baseColWidth="10" defaultColWidth="11.42578125" defaultRowHeight="11.25"/>
  <cols>
    <col min="1" max="1" width="56.28515625" style="5" bestFit="1" customWidth="1"/>
    <col min="2" max="2" width="12.42578125" style="5" bestFit="1" customWidth="1"/>
    <col min="3" max="3" width="10.28515625" style="5" bestFit="1" customWidth="1"/>
    <col min="4" max="4" width="11.42578125" style="5" bestFit="1" customWidth="1"/>
    <col min="5" max="16384" width="11.42578125" style="5"/>
  </cols>
  <sheetData>
    <row r="1" spans="1:4">
      <c r="A1" s="84" t="s">
        <v>3</v>
      </c>
    </row>
    <row r="3" spans="1:4" ht="45">
      <c r="A3" s="203"/>
      <c r="B3" s="204" t="s">
        <v>26</v>
      </c>
      <c r="C3" s="198" t="s">
        <v>27</v>
      </c>
      <c r="D3" s="205" t="s">
        <v>208</v>
      </c>
    </row>
    <row r="4" spans="1:4">
      <c r="A4" s="206" t="s">
        <v>209</v>
      </c>
      <c r="B4" s="207"/>
      <c r="C4" s="208"/>
      <c r="D4" s="207"/>
    </row>
    <row r="5" spans="1:4">
      <c r="A5" s="209" t="s">
        <v>225</v>
      </c>
      <c r="B5" s="210">
        <f>6023336/1000</f>
        <v>6023.3360000000002</v>
      </c>
      <c r="C5" s="211">
        <v>67186.638000000006</v>
      </c>
      <c r="D5" s="212">
        <f>(B5/C5)*100</f>
        <v>8.9650802291967633</v>
      </c>
    </row>
    <row r="6" spans="1:4">
      <c r="A6" s="139" t="s">
        <v>226</v>
      </c>
      <c r="B6" s="213">
        <v>0.2</v>
      </c>
      <c r="C6" s="214">
        <v>0.5</v>
      </c>
      <c r="D6" s="215"/>
    </row>
    <row r="7" spans="1:4">
      <c r="A7" s="216" t="s">
        <v>227</v>
      </c>
      <c r="B7" s="213">
        <v>0.4</v>
      </c>
      <c r="C7" s="214">
        <v>0.4</v>
      </c>
      <c r="D7" s="215"/>
    </row>
    <row r="8" spans="1:4">
      <c r="A8" s="216" t="s">
        <v>228</v>
      </c>
      <c r="B8" s="213">
        <v>-0.3</v>
      </c>
      <c r="C8" s="214">
        <v>0.1</v>
      </c>
      <c r="D8" s="215"/>
    </row>
    <row r="9" spans="1:4">
      <c r="A9" s="217" t="s">
        <v>229</v>
      </c>
      <c r="B9" s="213"/>
      <c r="C9" s="214"/>
      <c r="D9" s="215"/>
    </row>
    <row r="10" spans="1:4">
      <c r="A10" s="216" t="s">
        <v>210</v>
      </c>
      <c r="B10" s="218">
        <v>32</v>
      </c>
      <c r="C10" s="219">
        <v>30</v>
      </c>
      <c r="D10" s="212">
        <f>((B$5*(B10/100))/(C$5*(C10/100)))*100</f>
        <v>9.5627522444765489</v>
      </c>
    </row>
    <row r="11" spans="1:4">
      <c r="A11" s="216" t="s">
        <v>211</v>
      </c>
      <c r="B11" s="218">
        <v>44.3</v>
      </c>
      <c r="C11" s="219">
        <v>44.4</v>
      </c>
      <c r="D11" s="212">
        <f t="shared" ref="D11:D12" si="0">((B$5*(B11/100))/(C$5*(C11/100)))*100</f>
        <v>8.9448886070589317</v>
      </c>
    </row>
    <row r="12" spans="1:4">
      <c r="A12" s="216" t="s">
        <v>212</v>
      </c>
      <c r="B12" s="218">
        <v>23.7</v>
      </c>
      <c r="C12" s="219">
        <v>25.6</v>
      </c>
      <c r="D12" s="212">
        <f t="shared" si="0"/>
        <v>8.2997031809360653</v>
      </c>
    </row>
    <row r="13" spans="1:4">
      <c r="A13" s="220" t="s">
        <v>230</v>
      </c>
      <c r="B13" s="218"/>
      <c r="C13" s="219"/>
      <c r="D13" s="212"/>
    </row>
    <row r="14" spans="1:4">
      <c r="A14" s="216" t="s">
        <v>213</v>
      </c>
      <c r="B14" s="221">
        <v>665</v>
      </c>
      <c r="C14" s="219">
        <v>6805</v>
      </c>
      <c r="D14" s="212">
        <f>(B14/C14)*100</f>
        <v>9.7722263041880968</v>
      </c>
    </row>
    <row r="15" spans="1:4">
      <c r="A15" s="216" t="s">
        <v>214</v>
      </c>
      <c r="B15" s="221">
        <v>535</v>
      </c>
      <c r="C15" s="219">
        <v>5536</v>
      </c>
      <c r="D15" s="212">
        <f t="shared" ref="D15:D18" si="1">(B15/C15)*100</f>
        <v>9.6640173410404628</v>
      </c>
    </row>
    <row r="16" spans="1:4">
      <c r="A16" s="216" t="s">
        <v>215</v>
      </c>
      <c r="B16" s="221">
        <v>219</v>
      </c>
      <c r="C16" s="219">
        <v>2551</v>
      </c>
      <c r="D16" s="212">
        <f t="shared" si="1"/>
        <v>8.5848686789494302</v>
      </c>
    </row>
    <row r="17" spans="1:4">
      <c r="A17" s="139" t="s">
        <v>231</v>
      </c>
      <c r="B17" s="221">
        <v>225.04400000000001</v>
      </c>
      <c r="C17" s="219">
        <v>4335.4489999999996</v>
      </c>
      <c r="D17" s="212">
        <f t="shared" si="1"/>
        <v>5.1907887741269709</v>
      </c>
    </row>
    <row r="18" spans="1:4">
      <c r="A18" s="209" t="s">
        <v>232</v>
      </c>
      <c r="B18" s="222">
        <v>314.62</v>
      </c>
      <c r="C18" s="223">
        <v>6106.6949999999997</v>
      </c>
      <c r="D18" s="224">
        <f t="shared" si="1"/>
        <v>5.1520503316442046</v>
      </c>
    </row>
    <row r="19" spans="1:4">
      <c r="A19" s="206" t="s">
        <v>216</v>
      </c>
      <c r="B19" s="225"/>
      <c r="C19" s="226"/>
      <c r="D19" s="227"/>
    </row>
    <row r="20" spans="1:4">
      <c r="A20" s="139" t="s">
        <v>233</v>
      </c>
      <c r="B20" s="221">
        <v>189.3321095380592</v>
      </c>
      <c r="C20" s="219">
        <v>106.10524670033124</v>
      </c>
      <c r="D20" s="215"/>
    </row>
    <row r="21" spans="1:4">
      <c r="A21" s="139" t="s">
        <v>234</v>
      </c>
      <c r="B21" s="221">
        <v>31813</v>
      </c>
      <c r="C21" s="219">
        <v>636263</v>
      </c>
      <c r="D21" s="212">
        <f t="shared" ref="D21:D27" si="2">(B21/C21)*100</f>
        <v>4.9999764248431857</v>
      </c>
    </row>
    <row r="22" spans="1:4">
      <c r="A22" s="139" t="s">
        <v>235</v>
      </c>
      <c r="B22" s="213">
        <v>5</v>
      </c>
      <c r="C22" s="219">
        <v>101</v>
      </c>
      <c r="D22" s="212">
        <f t="shared" si="2"/>
        <v>4.9504950495049505</v>
      </c>
    </row>
    <row r="23" spans="1:4">
      <c r="A23" s="139" t="s">
        <v>236</v>
      </c>
      <c r="B23" s="221">
        <v>3818</v>
      </c>
      <c r="C23" s="219">
        <v>35885</v>
      </c>
      <c r="D23" s="212">
        <f t="shared" si="2"/>
        <v>10.639542984533929</v>
      </c>
    </row>
    <row r="24" spans="1:4">
      <c r="A24" s="139" t="s">
        <v>237</v>
      </c>
      <c r="B24" s="213">
        <v>135</v>
      </c>
      <c r="C24" s="219">
        <v>2063</v>
      </c>
      <c r="D24" s="212">
        <f t="shared" si="2"/>
        <v>6.543868153174988</v>
      </c>
    </row>
    <row r="25" spans="1:4">
      <c r="A25" s="209" t="s">
        <v>238</v>
      </c>
      <c r="B25" s="228">
        <v>91</v>
      </c>
      <c r="C25" s="223">
        <v>1267</v>
      </c>
      <c r="D25" s="224">
        <f t="shared" si="2"/>
        <v>7.1823204419889501</v>
      </c>
    </row>
    <row r="26" spans="1:4">
      <c r="A26" s="229" t="s">
        <v>217</v>
      </c>
      <c r="B26" s="213"/>
      <c r="C26" s="230"/>
      <c r="D26" s="215"/>
    </row>
    <row r="27" spans="1:4">
      <c r="A27" s="139" t="s">
        <v>239</v>
      </c>
      <c r="B27" s="221">
        <v>156922</v>
      </c>
      <c r="C27" s="219">
        <v>2194200</v>
      </c>
      <c r="D27" s="212">
        <f t="shared" si="2"/>
        <v>7.1516725913772667</v>
      </c>
    </row>
    <row r="28" spans="1:4">
      <c r="A28" s="139" t="s">
        <v>240</v>
      </c>
      <c r="B28" s="221">
        <v>26110</v>
      </c>
      <c r="C28" s="219">
        <v>33022</v>
      </c>
      <c r="D28" s="212"/>
    </row>
    <row r="29" spans="1:4" ht="22.5">
      <c r="A29" s="231" t="s">
        <v>241</v>
      </c>
      <c r="B29" s="218">
        <v>2.2000000000000002</v>
      </c>
      <c r="C29" s="232">
        <v>1.8</v>
      </c>
      <c r="D29" s="233"/>
    </row>
    <row r="30" spans="1:4" ht="22.5">
      <c r="A30" s="231" t="s">
        <v>242</v>
      </c>
      <c r="B30" s="218">
        <v>22.6</v>
      </c>
      <c r="C30" s="232">
        <v>19.7</v>
      </c>
      <c r="D30" s="233"/>
    </row>
    <row r="31" spans="1:4" ht="22.5">
      <c r="A31" s="231" t="s">
        <v>243</v>
      </c>
      <c r="B31" s="218">
        <v>75.2</v>
      </c>
      <c r="C31" s="232">
        <v>78.599999999999994</v>
      </c>
      <c r="D31" s="233"/>
    </row>
    <row r="32" spans="1:4">
      <c r="A32" s="234" t="s">
        <v>244</v>
      </c>
      <c r="B32" s="235">
        <v>48</v>
      </c>
      <c r="C32" s="236">
        <v>53</v>
      </c>
      <c r="D32" s="215"/>
    </row>
    <row r="33" spans="1:4">
      <c r="A33" s="217" t="s">
        <v>245</v>
      </c>
      <c r="B33" s="218"/>
      <c r="C33" s="232"/>
      <c r="D33" s="233"/>
    </row>
    <row r="34" spans="1:4">
      <c r="A34" s="216" t="s">
        <v>218</v>
      </c>
      <c r="B34" s="221">
        <v>196.4</v>
      </c>
      <c r="C34" s="237">
        <v>2477.5</v>
      </c>
      <c r="D34" s="212">
        <f t="shared" ref="D34:D37" si="3">(B34/C34)*100</f>
        <v>7.9273461150353182</v>
      </c>
    </row>
    <row r="35" spans="1:4">
      <c r="A35" s="216" t="s">
        <v>219</v>
      </c>
      <c r="B35" s="221">
        <v>115.3</v>
      </c>
      <c r="C35" s="237">
        <v>1186.5999999999999</v>
      </c>
      <c r="D35" s="212">
        <f t="shared" si="3"/>
        <v>9.7168380246081245</v>
      </c>
    </row>
    <row r="36" spans="1:4">
      <c r="A36" s="216" t="s">
        <v>220</v>
      </c>
      <c r="B36" s="221">
        <v>176.1</v>
      </c>
      <c r="C36" s="237">
        <v>1984.2</v>
      </c>
      <c r="D36" s="212">
        <f t="shared" si="3"/>
        <v>8.8751133958270341</v>
      </c>
    </row>
    <row r="37" spans="1:4">
      <c r="A37" s="139" t="s">
        <v>246</v>
      </c>
      <c r="B37" s="221">
        <v>2711.4259999999999</v>
      </c>
      <c r="C37" s="238">
        <v>30757.808000000001</v>
      </c>
      <c r="D37" s="212">
        <f t="shared" si="3"/>
        <v>8.8154071317435889</v>
      </c>
    </row>
    <row r="38" spans="1:4">
      <c r="A38" s="139" t="s">
        <v>247</v>
      </c>
      <c r="B38" s="213">
        <v>11.6</v>
      </c>
      <c r="C38" s="239">
        <v>9.4</v>
      </c>
      <c r="D38" s="215"/>
    </row>
    <row r="39" spans="1:4">
      <c r="A39" s="139" t="s">
        <v>248</v>
      </c>
      <c r="B39" s="218">
        <v>66.3</v>
      </c>
      <c r="C39" s="240">
        <v>70.7</v>
      </c>
      <c r="D39" s="215"/>
    </row>
    <row r="40" spans="1:4">
      <c r="A40" s="139" t="s">
        <v>249</v>
      </c>
      <c r="B40" s="221">
        <v>18982</v>
      </c>
      <c r="C40" s="219">
        <v>20265</v>
      </c>
      <c r="D40" s="215"/>
    </row>
    <row r="41" spans="1:4">
      <c r="A41" s="139" t="s">
        <v>250</v>
      </c>
      <c r="B41" s="241">
        <v>18.600000000000001</v>
      </c>
      <c r="C41" s="242">
        <v>14.6</v>
      </c>
      <c r="D41" s="215"/>
    </row>
    <row r="42" spans="1:4">
      <c r="A42" s="243" t="s">
        <v>251</v>
      </c>
      <c r="B42" s="221">
        <v>199</v>
      </c>
      <c r="C42" s="219">
        <v>1296</v>
      </c>
      <c r="D42" s="212">
        <f>100*B42/C42</f>
        <v>15.354938271604938</v>
      </c>
    </row>
    <row r="43" spans="1:4">
      <c r="A43" s="244" t="s">
        <v>252</v>
      </c>
      <c r="B43" s="221">
        <v>668</v>
      </c>
      <c r="C43" s="219">
        <v>4800</v>
      </c>
      <c r="D43" s="212">
        <f>100*B43/C43</f>
        <v>13.916666666666666</v>
      </c>
    </row>
    <row r="44" spans="1:4">
      <c r="A44" s="245" t="s">
        <v>221</v>
      </c>
      <c r="B44" s="213"/>
      <c r="C44" s="246"/>
      <c r="D44" s="215"/>
    </row>
    <row r="45" spans="1:4" ht="22.5">
      <c r="A45" s="231" t="s">
        <v>253</v>
      </c>
      <c r="B45" s="218">
        <v>3.6</v>
      </c>
      <c r="C45" s="247">
        <v>9.5</v>
      </c>
      <c r="D45" s="233"/>
    </row>
    <row r="46" spans="1:4">
      <c r="A46" s="124" t="s">
        <v>254</v>
      </c>
      <c r="B46" s="221">
        <v>11390</v>
      </c>
      <c r="C46" s="248">
        <v>338162</v>
      </c>
      <c r="D46" s="212">
        <f t="shared" ref="D46" si="4">(B46/C46)*100</f>
        <v>3.3682081369284544</v>
      </c>
    </row>
    <row r="47" spans="1:4">
      <c r="A47" s="249" t="s">
        <v>255</v>
      </c>
      <c r="B47" s="250">
        <v>28.9</v>
      </c>
      <c r="C47" s="251">
        <v>34.090000000000003</v>
      </c>
      <c r="D47" s="212"/>
    </row>
    <row r="48" spans="1:4">
      <c r="A48" s="124" t="s">
        <v>256</v>
      </c>
      <c r="B48" s="221">
        <v>6577</v>
      </c>
      <c r="C48" s="248">
        <v>142090</v>
      </c>
      <c r="D48" s="212">
        <f t="shared" ref="D48" si="5">(B48/C48)*100</f>
        <v>4.6287564219860657</v>
      </c>
    </row>
    <row r="49" spans="1:4">
      <c r="A49" s="249" t="s">
        <v>257</v>
      </c>
      <c r="B49" s="252">
        <v>28.888551011099299</v>
      </c>
      <c r="C49" s="253">
        <v>31.1936096840031</v>
      </c>
      <c r="D49" s="212"/>
    </row>
    <row r="50" spans="1:4">
      <c r="A50" s="139"/>
    </row>
    <row r="51" spans="1:4">
      <c r="A51" s="258" t="s">
        <v>269</v>
      </c>
      <c r="C51" s="254"/>
    </row>
    <row r="52" spans="1:4">
      <c r="A52" s="259" t="s">
        <v>222</v>
      </c>
      <c r="C52" s="254"/>
    </row>
    <row r="53" spans="1:4" ht="45">
      <c r="A53" s="260" t="s">
        <v>223</v>
      </c>
    </row>
    <row r="54" spans="1:4" ht="45">
      <c r="A54" s="261" t="s">
        <v>224</v>
      </c>
      <c r="C54" s="254"/>
    </row>
    <row r="55" spans="1:4" ht="90">
      <c r="A55" s="263" t="s">
        <v>279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baseColWidth="10" defaultRowHeight="15"/>
  <cols>
    <col min="1" max="1" width="81" bestFit="1" customWidth="1"/>
  </cols>
  <sheetData>
    <row r="1" spans="1:3">
      <c r="A1" s="84" t="s">
        <v>4</v>
      </c>
      <c r="B1" s="5"/>
      <c r="C1" s="5"/>
    </row>
    <row r="2" spans="1:3" ht="15.75" thickBot="1">
      <c r="A2" s="5"/>
      <c r="B2" s="5"/>
      <c r="C2" s="5"/>
    </row>
    <row r="3" spans="1:3" ht="45">
      <c r="A3" s="255" t="s">
        <v>258</v>
      </c>
      <c r="B3" s="256" t="s">
        <v>259</v>
      </c>
      <c r="C3" s="257" t="s">
        <v>260</v>
      </c>
    </row>
    <row r="4" spans="1:3">
      <c r="A4" s="264" t="s">
        <v>261</v>
      </c>
      <c r="B4" s="265">
        <v>3320.0365092593811</v>
      </c>
      <c r="C4" s="266">
        <v>0.55119892903547574</v>
      </c>
    </row>
    <row r="5" spans="1:3">
      <c r="A5" s="267" t="s">
        <v>262</v>
      </c>
      <c r="B5" s="268">
        <v>1156.0657990319455</v>
      </c>
      <c r="C5" s="266">
        <v>0.19193229608884591</v>
      </c>
    </row>
    <row r="6" spans="1:3">
      <c r="A6" s="267" t="s">
        <v>263</v>
      </c>
      <c r="B6" s="268">
        <v>837.70743881849296</v>
      </c>
      <c r="C6" s="266">
        <v>0.13907782093179702</v>
      </c>
    </row>
    <row r="7" spans="1:3">
      <c r="A7" s="267" t="s">
        <v>264</v>
      </c>
      <c r="B7" s="268">
        <v>407</v>
      </c>
      <c r="C7" s="266">
        <v>6.7659657812296506E-2</v>
      </c>
    </row>
    <row r="8" spans="1:3">
      <c r="A8" s="267" t="s">
        <v>265</v>
      </c>
      <c r="B8" s="268">
        <v>291.82182463763581</v>
      </c>
      <c r="C8" s="266">
        <v>4.8448827824885993E-2</v>
      </c>
    </row>
    <row r="9" spans="1:3">
      <c r="A9" s="267" t="s">
        <v>266</v>
      </c>
      <c r="B9" s="268">
        <v>10.134011351739359</v>
      </c>
      <c r="C9" s="266">
        <v>1.6824683066988791E-3</v>
      </c>
    </row>
    <row r="10" spans="1:3">
      <c r="A10" s="267" t="s">
        <v>267</v>
      </c>
      <c r="B10" s="268">
        <v>0</v>
      </c>
      <c r="C10" s="266">
        <v>0</v>
      </c>
    </row>
    <row r="11" spans="1:3">
      <c r="A11" s="269" t="s">
        <v>268</v>
      </c>
      <c r="B11" s="268">
        <v>0</v>
      </c>
      <c r="C11" s="266">
        <v>0</v>
      </c>
    </row>
    <row r="12" spans="1:3">
      <c r="A12" s="267"/>
      <c r="B12" s="265">
        <v>6023.3</v>
      </c>
      <c r="C12" s="270">
        <v>1</v>
      </c>
    </row>
    <row r="13" spans="1:3">
      <c r="A13" s="3" t="s">
        <v>280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D19" sqref="D19"/>
    </sheetView>
  </sheetViews>
  <sheetFormatPr baseColWidth="10" defaultColWidth="11.42578125" defaultRowHeight="11.25"/>
  <cols>
    <col min="1" max="16384" width="11.42578125" style="139"/>
  </cols>
  <sheetData>
    <row r="1" spans="1:3">
      <c r="A1" s="284" t="s">
        <v>161</v>
      </c>
    </row>
    <row r="3" spans="1:3">
      <c r="C3" s="142" t="s">
        <v>307</v>
      </c>
    </row>
    <row r="4" spans="1:3">
      <c r="A4" s="139" t="s">
        <v>153</v>
      </c>
      <c r="B4" s="140">
        <f>C4/C$9</f>
        <v>0.12660423919083488</v>
      </c>
      <c r="C4" s="141">
        <v>105950.34036000002</v>
      </c>
    </row>
    <row r="5" spans="1:3">
      <c r="A5" s="139" t="s">
        <v>154</v>
      </c>
      <c r="B5" s="140">
        <f>C5/C$9</f>
        <v>9.07805880031608E-2</v>
      </c>
      <c r="C5" s="141">
        <v>75970.87</v>
      </c>
    </row>
    <row r="6" spans="1:3">
      <c r="A6" s="139" t="s">
        <v>155</v>
      </c>
      <c r="B6" s="140">
        <f>C6/C$9</f>
        <v>0.12502131628526467</v>
      </c>
      <c r="C6" s="141">
        <v>104625.65153693456</v>
      </c>
    </row>
    <row r="7" spans="1:3">
      <c r="A7" s="139" t="s">
        <v>156</v>
      </c>
      <c r="B7" s="140">
        <f>C7/C$9</f>
        <v>0.1877388097135094</v>
      </c>
      <c r="C7" s="141">
        <v>157111.57</v>
      </c>
    </row>
    <row r="8" spans="1:3">
      <c r="A8" s="139" t="s">
        <v>157</v>
      </c>
      <c r="B8" s="140">
        <f>C8/C$9</f>
        <v>0.46985504680723023</v>
      </c>
      <c r="C8" s="141">
        <v>393204.07</v>
      </c>
    </row>
    <row r="9" spans="1:3">
      <c r="C9" s="199">
        <v>836862.50189693458</v>
      </c>
    </row>
    <row r="11" spans="1:3">
      <c r="A11" s="142" t="s">
        <v>158</v>
      </c>
    </row>
    <row r="12" spans="1:3">
      <c r="A12" s="142" t="s">
        <v>162</v>
      </c>
    </row>
    <row r="13" spans="1:3">
      <c r="A13" s="142" t="s">
        <v>159</v>
      </c>
    </row>
    <row r="14" spans="1:3">
      <c r="A14" s="142" t="s">
        <v>160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C30" sqref="C30"/>
    </sheetView>
  </sheetViews>
  <sheetFormatPr baseColWidth="10" defaultColWidth="9.28515625" defaultRowHeight="11.25"/>
  <cols>
    <col min="1" max="1" width="26.140625" style="139" customWidth="1"/>
    <col min="2" max="2" width="11" style="139" customWidth="1"/>
    <col min="3" max="3" width="16" style="139" customWidth="1"/>
    <col min="4" max="4" width="17.7109375" style="139" customWidth="1"/>
    <col min="5" max="5" width="17.28515625" style="139" customWidth="1"/>
    <col min="6" max="16384" width="9.28515625" style="139"/>
  </cols>
  <sheetData>
    <row r="1" spans="1:10">
      <c r="A1" s="284" t="s">
        <v>178</v>
      </c>
    </row>
    <row r="2" spans="1:10">
      <c r="A2" s="138"/>
    </row>
    <row r="3" spans="1:10">
      <c r="A3" s="138"/>
      <c r="E3" s="143" t="s">
        <v>163</v>
      </c>
    </row>
    <row r="5" spans="1:10" ht="22.5">
      <c r="A5" s="154"/>
      <c r="B5" s="155" t="s">
        <v>164</v>
      </c>
      <c r="C5" s="155" t="s">
        <v>155</v>
      </c>
      <c r="D5" s="155" t="s">
        <v>165</v>
      </c>
      <c r="E5" s="156" t="s">
        <v>157</v>
      </c>
    </row>
    <row r="6" spans="1:10">
      <c r="A6" s="144" t="s">
        <v>166</v>
      </c>
      <c r="B6" s="157"/>
      <c r="C6" s="157"/>
      <c r="D6" s="150"/>
      <c r="E6" s="157"/>
    </row>
    <row r="7" spans="1:10">
      <c r="A7" s="158" t="s">
        <v>167</v>
      </c>
      <c r="B7" s="141">
        <v>75970.87</v>
      </c>
      <c r="C7" s="141">
        <v>104625.65153693456</v>
      </c>
      <c r="D7" s="141">
        <v>157111.57</v>
      </c>
      <c r="E7" s="141">
        <v>393204.07</v>
      </c>
    </row>
    <row r="8" spans="1:10" ht="33.75">
      <c r="A8" s="145" t="s">
        <v>168</v>
      </c>
      <c r="B8" s="146">
        <v>0.3227805604964113</v>
      </c>
      <c r="C8" s="146">
        <v>0.69986635343830006</v>
      </c>
      <c r="D8" s="147">
        <v>0.25063240431647615</v>
      </c>
      <c r="E8" s="147">
        <v>0.38303721032859811</v>
      </c>
    </row>
    <row r="9" spans="1:10">
      <c r="A9" s="148" t="s">
        <v>169</v>
      </c>
      <c r="B9" s="149">
        <v>64405.4</v>
      </c>
      <c r="C9" s="149">
        <v>67337.543521886866</v>
      </c>
      <c r="D9" s="149">
        <v>117473.44</v>
      </c>
      <c r="E9" s="149">
        <v>311159.93</v>
      </c>
    </row>
    <row r="10" spans="1:10">
      <c r="A10" s="148" t="s">
        <v>170</v>
      </c>
      <c r="B10" s="149">
        <v>11565.47</v>
      </c>
      <c r="C10" s="149">
        <v>37288.108015047699</v>
      </c>
      <c r="D10" s="149">
        <v>39638.129999999997</v>
      </c>
      <c r="E10" s="149">
        <v>82044.13</v>
      </c>
      <c r="H10" s="141"/>
      <c r="I10" s="141"/>
      <c r="J10" s="141"/>
    </row>
    <row r="11" spans="1:10">
      <c r="A11" s="150" t="s">
        <v>171</v>
      </c>
      <c r="B11" s="159"/>
      <c r="C11" s="160"/>
      <c r="D11" s="159"/>
      <c r="E11" s="159"/>
    </row>
    <row r="12" spans="1:10">
      <c r="A12" s="158" t="s">
        <v>167</v>
      </c>
      <c r="B12" s="151">
        <v>12.626054679813434</v>
      </c>
      <c r="C12" s="152">
        <v>17.388364740543874</v>
      </c>
      <c r="D12" s="161">
        <v>31.415427738239778</v>
      </c>
      <c r="E12" s="161">
        <v>106.57612036580277</v>
      </c>
    </row>
    <row r="13" spans="1:10">
      <c r="A13" s="148" t="s">
        <v>172</v>
      </c>
      <c r="B13" s="151">
        <v>10.703919832368069</v>
      </c>
      <c r="C13" s="151">
        <v>11.191230355946438</v>
      </c>
      <c r="D13" s="153">
        <v>23.48953909303081</v>
      </c>
      <c r="E13" s="153">
        <v>84.338440730521327</v>
      </c>
    </row>
    <row r="14" spans="1:10">
      <c r="A14" s="148" t="s">
        <v>173</v>
      </c>
      <c r="B14" s="151">
        <v>1.9221348474453681</v>
      </c>
      <c r="C14" s="151">
        <v>6.1971343845974367</v>
      </c>
      <c r="D14" s="153">
        <v>7.9258886452089703</v>
      </c>
      <c r="E14" s="153">
        <v>22.237676924828296</v>
      </c>
    </row>
    <row r="15" spans="1:10">
      <c r="A15" s="150" t="s">
        <v>174</v>
      </c>
      <c r="B15" s="162"/>
      <c r="C15" s="163"/>
      <c r="D15" s="159"/>
      <c r="E15" s="159"/>
    </row>
    <row r="16" spans="1:10">
      <c r="A16" s="158" t="s">
        <v>167</v>
      </c>
      <c r="B16" s="164">
        <v>2.7929683640729636E-2</v>
      </c>
      <c r="C16" s="164">
        <v>1.6245226090187182E-2</v>
      </c>
      <c r="D16" s="164">
        <v>4.6436659526474251E-2</v>
      </c>
      <c r="E16" s="164">
        <v>7.2771916523185043E-2</v>
      </c>
    </row>
    <row r="17" spans="1:5">
      <c r="A17" s="148" t="s">
        <v>172</v>
      </c>
      <c r="B17" s="165">
        <v>3.2608444992523869E-2</v>
      </c>
      <c r="C17" s="165">
        <v>1.1700942485978102E-2</v>
      </c>
      <c r="D17" s="165">
        <v>5.2682569046184097E-2</v>
      </c>
      <c r="E17" s="165">
        <v>7.4793708969692951E-2</v>
      </c>
    </row>
    <row r="18" spans="1:5">
      <c r="A18" s="148" t="s">
        <v>173</v>
      </c>
      <c r="B18" s="165">
        <v>1.552490924319894E-2</v>
      </c>
      <c r="C18" s="165">
        <v>5.4394563703420079E-2</v>
      </c>
      <c r="D18" s="165">
        <v>3.4362847356576381E-2</v>
      </c>
      <c r="E18" s="165">
        <v>6.6005082205037965E-2</v>
      </c>
    </row>
    <row r="20" spans="1:5">
      <c r="A20" s="142" t="s">
        <v>175</v>
      </c>
      <c r="B20" s="142"/>
      <c r="C20" s="142"/>
      <c r="D20" s="142"/>
      <c r="E20" s="142"/>
    </row>
    <row r="21" spans="1:5">
      <c r="A21" s="142"/>
      <c r="B21" s="142"/>
      <c r="C21" s="142"/>
      <c r="D21" s="142"/>
      <c r="E21" s="142"/>
    </row>
    <row r="22" spans="1:5" ht="49.5" customHeight="1">
      <c r="A22" s="286" t="s">
        <v>176</v>
      </c>
      <c r="B22" s="286"/>
      <c r="C22" s="286"/>
      <c r="D22" s="286"/>
      <c r="E22" s="286"/>
    </row>
    <row r="23" spans="1:5">
      <c r="A23" s="285" t="s">
        <v>177</v>
      </c>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4" sqref="A4:XFD4"/>
    </sheetView>
  </sheetViews>
  <sheetFormatPr baseColWidth="10" defaultColWidth="9.140625" defaultRowHeight="11.25"/>
  <cols>
    <col min="1" max="1" width="35.7109375" style="139" customWidth="1"/>
    <col min="2" max="2" width="13.85546875" style="139" bestFit="1" customWidth="1"/>
    <col min="3" max="3" width="18.85546875" style="139" customWidth="1"/>
    <col min="4" max="4" width="13.42578125" style="139" bestFit="1" customWidth="1"/>
    <col min="5" max="16384" width="9.140625" style="139"/>
  </cols>
  <sheetData>
    <row r="1" spans="1:6">
      <c r="A1" s="284" t="s">
        <v>193</v>
      </c>
      <c r="B1" s="142"/>
      <c r="C1" s="142"/>
      <c r="D1" s="142"/>
      <c r="E1" s="142"/>
    </row>
    <row r="2" spans="1:6">
      <c r="A2" s="142"/>
    </row>
    <row r="3" spans="1:6">
      <c r="E3" s="143"/>
      <c r="F3" s="143" t="s">
        <v>179</v>
      </c>
    </row>
    <row r="4" spans="1:6">
      <c r="E4" s="143"/>
      <c r="F4" s="143"/>
    </row>
    <row r="5" spans="1:6" ht="22.5">
      <c r="B5" s="166" t="s">
        <v>180</v>
      </c>
      <c r="C5" s="167" t="s">
        <v>189</v>
      </c>
      <c r="D5" s="168" t="s">
        <v>181</v>
      </c>
      <c r="E5" s="276" t="s">
        <v>182</v>
      </c>
      <c r="F5" s="277"/>
    </row>
    <row r="6" spans="1:6">
      <c r="A6" s="177" t="s">
        <v>183</v>
      </c>
      <c r="B6" s="178">
        <v>55250.599829999999</v>
      </c>
      <c r="C6" s="169">
        <v>13009.764730000003</v>
      </c>
      <c r="D6" s="178">
        <v>20239.195090000012</v>
      </c>
      <c r="E6" s="178">
        <v>75489.794920000015</v>
      </c>
      <c r="F6" s="179">
        <v>0.71250167449674451</v>
      </c>
    </row>
    <row r="7" spans="1:6">
      <c r="A7" s="180" t="s">
        <v>184</v>
      </c>
      <c r="B7" s="181">
        <v>16410.982970000001</v>
      </c>
      <c r="C7" s="170">
        <v>8031.8256400000009</v>
      </c>
      <c r="D7" s="181">
        <v>1220.4378999999999</v>
      </c>
      <c r="E7" s="181">
        <v>17631.420870000002</v>
      </c>
      <c r="F7" s="179">
        <v>0.16641212109457729</v>
      </c>
    </row>
    <row r="8" spans="1:6">
      <c r="A8" s="182" t="s">
        <v>185</v>
      </c>
      <c r="B8" s="178">
        <v>12349.12457</v>
      </c>
      <c r="C8" s="169">
        <v>5434.5675699999993</v>
      </c>
      <c r="D8" s="178">
        <v>480</v>
      </c>
      <c r="E8" s="178">
        <v>12829.12457</v>
      </c>
      <c r="F8" s="179">
        <v>0.1210862044086783</v>
      </c>
    </row>
    <row r="9" spans="1:6">
      <c r="A9" s="183" t="s">
        <v>191</v>
      </c>
      <c r="B9" s="184">
        <v>84010.707370000004</v>
      </c>
      <c r="C9" s="171">
        <v>26476.157940000005</v>
      </c>
      <c r="D9" s="184">
        <v>21939.632990000009</v>
      </c>
      <c r="E9" s="184">
        <v>105950.34036000002</v>
      </c>
      <c r="F9" s="185">
        <v>1</v>
      </c>
    </row>
    <row r="10" spans="1:6">
      <c r="A10" s="186"/>
      <c r="B10" s="187"/>
      <c r="C10" s="172"/>
      <c r="D10" s="187"/>
      <c r="E10" s="188"/>
      <c r="F10" s="189"/>
    </row>
    <row r="11" spans="1:6">
      <c r="A11" s="173" t="s">
        <v>190</v>
      </c>
      <c r="B11" s="190">
        <v>13.962243488108344</v>
      </c>
      <c r="C11" s="174">
        <v>4.4002315342948775</v>
      </c>
      <c r="D11" s="190">
        <v>3.6462792355382905</v>
      </c>
      <c r="E11" s="191">
        <v>17.608522723646637</v>
      </c>
      <c r="F11" s="192"/>
    </row>
    <row r="12" spans="1:6" ht="22.5">
      <c r="A12" s="175" t="s">
        <v>186</v>
      </c>
      <c r="B12" s="193">
        <v>17.795146262093976</v>
      </c>
      <c r="C12" s="193">
        <v>5.2500966257877026</v>
      </c>
      <c r="D12" s="193">
        <v>3.7175404566905672</v>
      </c>
      <c r="E12" s="194">
        <v>21.512686718784551</v>
      </c>
      <c r="F12" s="195"/>
    </row>
    <row r="13" spans="1:6">
      <c r="A13" s="196"/>
      <c r="B13" s="195"/>
      <c r="C13" s="195"/>
      <c r="D13" s="195"/>
      <c r="E13" s="195"/>
      <c r="F13" s="195"/>
    </row>
    <row r="14" spans="1:6" s="197" customFormat="1">
      <c r="A14" s="142" t="s">
        <v>187</v>
      </c>
      <c r="B14" s="195"/>
      <c r="C14" s="195"/>
      <c r="D14" s="195"/>
      <c r="E14" s="195"/>
      <c r="F14" s="195"/>
    </row>
    <row r="15" spans="1:6">
      <c r="A15" s="142" t="s">
        <v>192</v>
      </c>
    </row>
    <row r="16" spans="1:6">
      <c r="A16" s="285" t="s">
        <v>188</v>
      </c>
    </row>
    <row r="19" spans="2:5">
      <c r="B19" s="141"/>
      <c r="C19" s="141"/>
      <c r="D19" s="141"/>
      <c r="E19" s="141"/>
    </row>
    <row r="20" spans="2:5">
      <c r="B20" s="141"/>
      <c r="C20" s="141"/>
      <c r="D20" s="141"/>
      <c r="E20" s="141"/>
    </row>
    <row r="21" spans="2:5">
      <c r="B21" s="141"/>
      <c r="C21" s="141"/>
      <c r="D21" s="141"/>
      <c r="E21" s="141"/>
    </row>
    <row r="22" spans="2:5">
      <c r="B22" s="141"/>
      <c r="C22" s="141"/>
      <c r="D22" s="141"/>
      <c r="E22" s="141"/>
    </row>
    <row r="23" spans="2:5">
      <c r="B23" s="141"/>
      <c r="C23" s="141"/>
      <c r="D23" s="141"/>
      <c r="E23" s="141"/>
    </row>
    <row r="24" spans="2:5">
      <c r="B24" s="141"/>
      <c r="C24" s="141"/>
      <c r="D24" s="141"/>
      <c r="E24" s="141"/>
    </row>
    <row r="25" spans="2:5">
      <c r="C25" s="124"/>
      <c r="D25" s="176"/>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workbookViewId="0">
      <selection activeCell="B22" sqref="B22"/>
    </sheetView>
  </sheetViews>
  <sheetFormatPr baseColWidth="10" defaultColWidth="11.42578125" defaultRowHeight="11.25"/>
  <cols>
    <col min="1" max="1" width="11.42578125" style="5"/>
    <col min="2" max="2" width="32.28515625" style="5" bestFit="1" customWidth="1"/>
    <col min="3" max="16384" width="11.42578125" style="5"/>
  </cols>
  <sheetData>
    <row r="1" spans="1:25">
      <c r="A1" s="284" t="s">
        <v>207</v>
      </c>
    </row>
    <row r="3" spans="1:25">
      <c r="C3" s="287" t="s">
        <v>308</v>
      </c>
      <c r="E3" s="139"/>
      <c r="F3" s="198"/>
      <c r="G3" s="198"/>
      <c r="H3" s="198"/>
      <c r="I3" s="198"/>
      <c r="J3" s="198"/>
      <c r="K3" s="198"/>
      <c r="L3" s="198"/>
      <c r="M3" s="198"/>
      <c r="N3" s="198"/>
      <c r="O3" s="198"/>
      <c r="P3" s="198"/>
      <c r="Q3" s="198"/>
      <c r="R3" s="198"/>
      <c r="S3" s="198"/>
      <c r="T3" s="198"/>
      <c r="U3" s="198"/>
      <c r="V3" s="198"/>
      <c r="W3" s="198"/>
      <c r="X3" s="198"/>
      <c r="Y3" s="198"/>
    </row>
    <row r="4" spans="1:25">
      <c r="A4" s="84">
        <v>30</v>
      </c>
      <c r="B4" s="84" t="s">
        <v>194</v>
      </c>
      <c r="C4" s="201">
        <v>35.604099999999995</v>
      </c>
      <c r="E4" s="199"/>
      <c r="F4" s="202"/>
      <c r="G4" s="202"/>
      <c r="H4" s="201"/>
      <c r="I4" s="201"/>
      <c r="J4" s="201"/>
      <c r="K4" s="201"/>
      <c r="L4" s="201"/>
      <c r="M4" s="201"/>
      <c r="N4" s="201"/>
      <c r="O4" s="201"/>
      <c r="P4" s="201"/>
      <c r="Q4" s="201"/>
      <c r="R4" s="201"/>
      <c r="S4" s="201"/>
      <c r="T4" s="201"/>
      <c r="U4" s="201"/>
      <c r="V4" s="201"/>
      <c r="W4" s="201"/>
      <c r="X4" s="201"/>
      <c r="Y4" s="201"/>
    </row>
    <row r="5" spans="1:25">
      <c r="A5" s="84">
        <v>311</v>
      </c>
      <c r="B5" s="84" t="s">
        <v>195</v>
      </c>
      <c r="C5" s="201">
        <v>125.29394000000001</v>
      </c>
      <c r="E5" s="199"/>
      <c r="F5" s="202"/>
      <c r="G5" s="202"/>
      <c r="H5" s="201"/>
      <c r="I5" s="201"/>
      <c r="J5" s="201"/>
      <c r="K5" s="201"/>
      <c r="L5" s="201"/>
      <c r="M5" s="201"/>
      <c r="N5" s="201"/>
      <c r="O5" s="201"/>
      <c r="P5" s="201"/>
      <c r="Q5" s="201"/>
      <c r="R5" s="201"/>
      <c r="S5" s="201"/>
      <c r="T5" s="201"/>
      <c r="U5" s="201"/>
      <c r="V5" s="201"/>
      <c r="W5" s="201"/>
      <c r="X5" s="201"/>
      <c r="Y5" s="201"/>
    </row>
    <row r="6" spans="1:25">
      <c r="A6" s="84">
        <v>312</v>
      </c>
      <c r="B6" s="84" t="s">
        <v>196</v>
      </c>
      <c r="C6" s="201">
        <v>14.579920000000001</v>
      </c>
      <c r="E6" s="199"/>
      <c r="F6" s="202"/>
      <c r="G6" s="202"/>
      <c r="H6" s="201"/>
      <c r="I6" s="201"/>
      <c r="J6" s="201"/>
      <c r="K6" s="201"/>
      <c r="L6" s="201"/>
      <c r="M6" s="201"/>
      <c r="N6" s="201"/>
      <c r="O6" s="201"/>
      <c r="P6" s="201"/>
      <c r="Q6" s="201"/>
      <c r="R6" s="201"/>
      <c r="S6" s="201"/>
      <c r="T6" s="201"/>
      <c r="U6" s="201"/>
      <c r="V6" s="201"/>
      <c r="W6" s="201"/>
      <c r="X6" s="201"/>
      <c r="Y6" s="201"/>
    </row>
    <row r="7" spans="1:25">
      <c r="A7" s="84">
        <v>313</v>
      </c>
      <c r="B7" s="84" t="s">
        <v>197</v>
      </c>
      <c r="C7" s="201">
        <v>31.690560000000001</v>
      </c>
      <c r="E7" s="199"/>
      <c r="F7" s="202"/>
      <c r="G7" s="202"/>
      <c r="H7" s="201"/>
      <c r="I7" s="201"/>
      <c r="J7" s="201"/>
      <c r="K7" s="201"/>
      <c r="L7" s="201"/>
      <c r="M7" s="201"/>
      <c r="N7" s="201"/>
      <c r="O7" s="201"/>
      <c r="P7" s="201"/>
      <c r="Q7" s="201"/>
      <c r="R7" s="201"/>
      <c r="S7" s="201"/>
      <c r="T7" s="201"/>
      <c r="U7" s="201"/>
      <c r="V7" s="201"/>
      <c r="W7" s="201"/>
      <c r="X7" s="201"/>
      <c r="Y7" s="201"/>
    </row>
    <row r="8" spans="1:25">
      <c r="A8" s="84">
        <v>314</v>
      </c>
      <c r="B8" s="84" t="s">
        <v>198</v>
      </c>
      <c r="C8" s="201">
        <v>34.669069999999998</v>
      </c>
      <c r="E8" s="199"/>
      <c r="F8" s="202"/>
      <c r="G8" s="202"/>
      <c r="H8" s="201"/>
      <c r="I8" s="201"/>
      <c r="J8" s="201"/>
      <c r="K8" s="201"/>
      <c r="L8" s="201"/>
      <c r="M8" s="201"/>
      <c r="N8" s="201"/>
      <c r="O8" s="201"/>
      <c r="P8" s="201"/>
      <c r="Q8" s="201"/>
      <c r="R8" s="201"/>
      <c r="S8" s="201"/>
      <c r="T8" s="201"/>
      <c r="U8" s="201"/>
      <c r="V8" s="201"/>
      <c r="W8" s="201"/>
      <c r="X8" s="201"/>
      <c r="Y8" s="201"/>
    </row>
    <row r="9" spans="1:25">
      <c r="A9" s="84">
        <v>321</v>
      </c>
      <c r="B9" s="84" t="s">
        <v>199</v>
      </c>
      <c r="C9" s="201">
        <v>94.842100000000002</v>
      </c>
      <c r="E9" s="199"/>
      <c r="F9" s="202"/>
      <c r="G9" s="202"/>
      <c r="H9" s="201"/>
      <c r="I9" s="201"/>
      <c r="J9" s="201"/>
      <c r="K9" s="201"/>
      <c r="L9" s="201"/>
      <c r="M9" s="201"/>
      <c r="N9" s="201"/>
      <c r="O9" s="201"/>
      <c r="P9" s="201"/>
      <c r="Q9" s="201"/>
      <c r="R9" s="201"/>
      <c r="S9" s="201"/>
      <c r="T9" s="201"/>
      <c r="U9" s="201"/>
      <c r="V9" s="201"/>
      <c r="W9" s="201"/>
      <c r="X9" s="201"/>
      <c r="Y9" s="201"/>
    </row>
    <row r="10" spans="1:25">
      <c r="A10" s="84">
        <v>322</v>
      </c>
      <c r="B10" s="84" t="s">
        <v>200</v>
      </c>
      <c r="C10" s="201">
        <v>49.888719999999999</v>
      </c>
      <c r="E10" s="199"/>
      <c r="F10" s="202"/>
      <c r="G10" s="202"/>
      <c r="H10" s="201"/>
      <c r="I10" s="201"/>
      <c r="J10" s="201"/>
      <c r="K10" s="201"/>
      <c r="L10" s="201"/>
      <c r="M10" s="201"/>
      <c r="N10" s="201"/>
      <c r="O10" s="201"/>
      <c r="P10" s="201"/>
      <c r="Q10" s="201"/>
      <c r="R10" s="201"/>
      <c r="S10" s="201"/>
      <c r="T10" s="201"/>
      <c r="U10" s="201"/>
      <c r="V10" s="201"/>
      <c r="W10" s="201"/>
      <c r="X10" s="201"/>
      <c r="Y10" s="201"/>
    </row>
    <row r="11" spans="1:25">
      <c r="A11" s="84">
        <v>323</v>
      </c>
      <c r="B11" s="84" t="s">
        <v>201</v>
      </c>
      <c r="C11" s="201">
        <v>5.3512599999999999</v>
      </c>
      <c r="E11" s="199"/>
      <c r="F11" s="202"/>
      <c r="G11" s="202"/>
      <c r="H11" s="201"/>
      <c r="I11" s="201"/>
      <c r="J11" s="201"/>
      <c r="K11" s="201"/>
      <c r="L11" s="201"/>
      <c r="M11" s="201"/>
      <c r="N11" s="201"/>
      <c r="O11" s="201"/>
      <c r="P11" s="201"/>
      <c r="Q11" s="201"/>
      <c r="R11" s="201"/>
      <c r="S11" s="201"/>
      <c r="T11" s="201"/>
      <c r="U11" s="201"/>
      <c r="V11" s="201"/>
      <c r="W11" s="201"/>
      <c r="X11" s="201"/>
      <c r="Y11" s="201"/>
    </row>
    <row r="12" spans="1:25">
      <c r="A12" s="84">
        <v>324</v>
      </c>
      <c r="B12" s="84" t="s">
        <v>202</v>
      </c>
      <c r="C12" s="201">
        <v>35.260259999999995</v>
      </c>
      <c r="E12" s="199"/>
      <c r="F12" s="202"/>
      <c r="G12" s="202"/>
      <c r="H12" s="201"/>
      <c r="I12" s="201"/>
      <c r="J12" s="201"/>
      <c r="K12" s="201"/>
      <c r="L12" s="201"/>
      <c r="M12" s="201"/>
      <c r="N12" s="201"/>
      <c r="O12" s="201"/>
      <c r="P12" s="201"/>
      <c r="Q12" s="201"/>
      <c r="R12" s="201"/>
      <c r="S12" s="201"/>
      <c r="T12" s="201"/>
      <c r="U12" s="201"/>
      <c r="V12" s="201"/>
      <c r="W12" s="201"/>
      <c r="X12" s="201"/>
      <c r="Y12" s="201"/>
    </row>
    <row r="13" spans="1:25">
      <c r="A13" s="84">
        <v>33</v>
      </c>
      <c r="B13" s="84" t="s">
        <v>203</v>
      </c>
      <c r="C13" s="201">
        <v>108.95310999999998</v>
      </c>
      <c r="E13" s="199"/>
      <c r="F13" s="202"/>
      <c r="G13" s="202"/>
      <c r="H13" s="201"/>
      <c r="I13" s="201"/>
      <c r="J13" s="201"/>
      <c r="K13" s="201"/>
      <c r="L13" s="201"/>
      <c r="M13" s="201"/>
      <c r="N13" s="201"/>
      <c r="O13" s="201"/>
      <c r="P13" s="201"/>
      <c r="Q13" s="201"/>
      <c r="R13" s="201"/>
      <c r="S13" s="201"/>
      <c r="T13" s="201"/>
      <c r="U13" s="201"/>
      <c r="V13" s="201"/>
      <c r="W13" s="201"/>
      <c r="X13" s="201"/>
      <c r="Y13" s="201"/>
    </row>
    <row r="14" spans="1:25">
      <c r="A14" s="84"/>
      <c r="B14" s="84" t="s">
        <v>204</v>
      </c>
      <c r="C14" s="201">
        <v>14.182600000000003</v>
      </c>
      <c r="E14" s="200"/>
      <c r="F14" s="202"/>
      <c r="G14" s="202"/>
      <c r="H14" s="201"/>
      <c r="I14" s="201"/>
      <c r="J14" s="201"/>
      <c r="K14" s="201"/>
      <c r="L14" s="201"/>
      <c r="M14" s="201"/>
      <c r="N14" s="201"/>
      <c r="O14" s="201"/>
      <c r="P14" s="201"/>
      <c r="Q14" s="201"/>
      <c r="R14" s="201"/>
      <c r="S14" s="201"/>
      <c r="T14" s="201"/>
      <c r="U14" s="201"/>
      <c r="V14" s="201"/>
      <c r="W14" s="201"/>
      <c r="X14" s="201"/>
      <c r="Y14" s="201"/>
    </row>
    <row r="16" spans="1:25">
      <c r="A16" s="3" t="s">
        <v>205</v>
      </c>
    </row>
    <row r="17" spans="1:1">
      <c r="A17" s="3" t="s">
        <v>206</v>
      </c>
    </row>
    <row r="18" spans="1:1">
      <c r="A18" s="142"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F4" sqref="F4"/>
    </sheetView>
  </sheetViews>
  <sheetFormatPr baseColWidth="10" defaultColWidth="11.42578125" defaultRowHeight="14.25"/>
  <cols>
    <col min="1" max="1" width="22.7109375" style="262" customWidth="1"/>
    <col min="2" max="3" width="11.42578125" style="262"/>
    <col min="4" max="4" width="12" style="262" customWidth="1"/>
    <col min="5" max="16384" width="11.42578125" style="262"/>
  </cols>
  <sheetData>
    <row r="1" spans="1:10">
      <c r="A1" s="84" t="s">
        <v>282</v>
      </c>
    </row>
    <row r="3" spans="1:10">
      <c r="A3" s="5"/>
      <c r="C3" s="271" t="s">
        <v>283</v>
      </c>
      <c r="D3" s="271"/>
      <c r="E3" s="271"/>
      <c r="F3" s="271"/>
      <c r="G3" s="271"/>
      <c r="H3" s="271"/>
      <c r="I3" s="271"/>
      <c r="J3" s="271"/>
    </row>
    <row r="4" spans="1:10" ht="123.75">
      <c r="A4" s="273"/>
      <c r="B4" s="274" t="s">
        <v>292</v>
      </c>
      <c r="C4" s="272" t="s">
        <v>284</v>
      </c>
      <c r="D4" s="272" t="s">
        <v>285</v>
      </c>
      <c r="E4" s="272" t="s">
        <v>286</v>
      </c>
      <c r="F4" s="272" t="s">
        <v>287</v>
      </c>
      <c r="G4" s="272" t="s">
        <v>288</v>
      </c>
      <c r="H4" s="272" t="s">
        <v>289</v>
      </c>
      <c r="I4" s="272" t="s">
        <v>290</v>
      </c>
      <c r="J4" s="272" t="s">
        <v>291</v>
      </c>
    </row>
    <row r="5" spans="1:10">
      <c r="A5" s="5" t="s">
        <v>293</v>
      </c>
      <c r="B5" s="267">
        <v>123</v>
      </c>
      <c r="C5" s="5">
        <v>0</v>
      </c>
      <c r="D5" s="5">
        <v>20</v>
      </c>
      <c r="E5" s="5">
        <v>0</v>
      </c>
      <c r="F5" s="5">
        <v>7</v>
      </c>
      <c r="G5" s="5">
        <v>53</v>
      </c>
      <c r="H5" s="5">
        <v>18</v>
      </c>
      <c r="I5" s="5">
        <v>1</v>
      </c>
      <c r="J5" s="5">
        <v>2</v>
      </c>
    </row>
    <row r="6" spans="1:10">
      <c r="A6" s="5" t="s">
        <v>294</v>
      </c>
      <c r="B6" s="267">
        <v>92</v>
      </c>
      <c r="C6" s="5">
        <v>0</v>
      </c>
      <c r="D6" s="5">
        <v>21</v>
      </c>
      <c r="E6" s="5">
        <v>0</v>
      </c>
      <c r="F6" s="5">
        <v>4</v>
      </c>
      <c r="G6" s="5">
        <v>60</v>
      </c>
      <c r="H6" s="5">
        <v>13</v>
      </c>
      <c r="I6" s="5">
        <v>0</v>
      </c>
      <c r="J6" s="5">
        <v>2</v>
      </c>
    </row>
    <row r="7" spans="1:10">
      <c r="A7" s="5" t="s">
        <v>295</v>
      </c>
      <c r="B7" s="267">
        <v>4</v>
      </c>
      <c r="C7" s="5">
        <v>0</v>
      </c>
      <c r="D7" s="5">
        <v>50</v>
      </c>
      <c r="E7" s="5">
        <v>0</v>
      </c>
      <c r="F7" s="5">
        <v>0</v>
      </c>
      <c r="G7" s="5">
        <v>25</v>
      </c>
      <c r="H7" s="5">
        <v>25</v>
      </c>
      <c r="I7" s="5">
        <v>0</v>
      </c>
      <c r="J7" s="5">
        <v>0</v>
      </c>
    </row>
    <row r="8" spans="1:10">
      <c r="A8" s="5" t="s">
        <v>296</v>
      </c>
      <c r="B8" s="267">
        <v>27</v>
      </c>
      <c r="C8" s="5">
        <v>0</v>
      </c>
      <c r="D8" s="5">
        <v>11</v>
      </c>
      <c r="E8" s="5">
        <v>0</v>
      </c>
      <c r="F8" s="5">
        <v>15</v>
      </c>
      <c r="G8" s="5">
        <v>33</v>
      </c>
      <c r="H8" s="5">
        <v>33</v>
      </c>
      <c r="I8" s="5">
        <v>4</v>
      </c>
      <c r="J8" s="5">
        <v>4</v>
      </c>
    </row>
    <row r="9" spans="1:10">
      <c r="A9" s="5" t="s">
        <v>297</v>
      </c>
      <c r="B9" s="267">
        <v>117</v>
      </c>
      <c r="C9" s="5">
        <v>0</v>
      </c>
      <c r="D9" s="5">
        <v>18</v>
      </c>
      <c r="E9" s="5">
        <v>0</v>
      </c>
      <c r="F9" s="5">
        <v>8</v>
      </c>
      <c r="G9" s="5">
        <v>54</v>
      </c>
      <c r="H9" s="5">
        <v>15</v>
      </c>
      <c r="I9" s="5">
        <v>0</v>
      </c>
      <c r="J9" s="5">
        <v>6</v>
      </c>
    </row>
    <row r="10" spans="1:10">
      <c r="A10" s="5" t="s">
        <v>298</v>
      </c>
      <c r="B10" s="267">
        <v>530</v>
      </c>
      <c r="C10" s="5">
        <v>0</v>
      </c>
      <c r="D10" s="5">
        <v>11</v>
      </c>
      <c r="E10" s="5">
        <v>0</v>
      </c>
      <c r="F10" s="5">
        <v>7</v>
      </c>
      <c r="G10" s="5">
        <v>57</v>
      </c>
      <c r="H10" s="5">
        <v>16</v>
      </c>
      <c r="I10" s="5">
        <v>0</v>
      </c>
      <c r="J10" s="5">
        <v>9</v>
      </c>
    </row>
    <row r="11" spans="1:10">
      <c r="A11" s="5" t="s">
        <v>299</v>
      </c>
      <c r="B11" s="267">
        <v>56</v>
      </c>
      <c r="C11" s="5">
        <v>0</v>
      </c>
      <c r="D11" s="5">
        <v>46</v>
      </c>
      <c r="E11" s="5">
        <v>0</v>
      </c>
      <c r="F11" s="5">
        <v>0</v>
      </c>
      <c r="G11" s="5">
        <v>52</v>
      </c>
      <c r="H11" s="5">
        <v>2</v>
      </c>
      <c r="I11" s="5">
        <v>0</v>
      </c>
      <c r="J11" s="5">
        <v>0</v>
      </c>
    </row>
    <row r="12" spans="1:10">
      <c r="A12" s="5" t="s">
        <v>300</v>
      </c>
      <c r="B12" s="267">
        <v>40</v>
      </c>
      <c r="C12" s="5">
        <v>0</v>
      </c>
      <c r="D12" s="5">
        <v>38</v>
      </c>
      <c r="E12" s="5">
        <v>0</v>
      </c>
      <c r="F12" s="5">
        <v>0</v>
      </c>
      <c r="G12" s="5">
        <v>63</v>
      </c>
      <c r="H12" s="5">
        <v>0</v>
      </c>
      <c r="I12" s="5">
        <v>0</v>
      </c>
      <c r="J12" s="5">
        <v>0</v>
      </c>
    </row>
    <row r="13" spans="1:10">
      <c r="A13" s="5" t="s">
        <v>301</v>
      </c>
      <c r="B13" s="267">
        <v>13</v>
      </c>
      <c r="C13" s="5">
        <v>0</v>
      </c>
      <c r="D13" s="5">
        <v>69</v>
      </c>
      <c r="E13" s="5">
        <v>0</v>
      </c>
      <c r="F13" s="5">
        <v>0</v>
      </c>
      <c r="G13" s="5">
        <v>23</v>
      </c>
      <c r="H13" s="5">
        <v>8</v>
      </c>
      <c r="I13" s="5">
        <v>0</v>
      </c>
      <c r="J13" s="5">
        <v>0</v>
      </c>
    </row>
    <row r="14" spans="1:10">
      <c r="A14" s="5" t="s">
        <v>302</v>
      </c>
      <c r="B14" s="267">
        <v>3</v>
      </c>
      <c r="C14" s="5">
        <v>0</v>
      </c>
      <c r="D14" s="5">
        <v>67</v>
      </c>
      <c r="E14" s="5">
        <v>0</v>
      </c>
      <c r="F14" s="5">
        <v>0</v>
      </c>
      <c r="G14" s="5">
        <v>33</v>
      </c>
      <c r="H14" s="5">
        <v>0</v>
      </c>
      <c r="I14" s="5">
        <v>0</v>
      </c>
      <c r="J14" s="5">
        <v>0</v>
      </c>
    </row>
    <row r="15" spans="1:10">
      <c r="A15" s="5" t="s">
        <v>303</v>
      </c>
      <c r="B15" s="267">
        <v>38</v>
      </c>
      <c r="C15" s="5">
        <v>0</v>
      </c>
      <c r="D15" s="5">
        <v>53</v>
      </c>
      <c r="E15" s="5">
        <v>0</v>
      </c>
      <c r="F15" s="5">
        <v>3</v>
      </c>
      <c r="G15" s="5">
        <v>45</v>
      </c>
      <c r="H15" s="5">
        <v>0</v>
      </c>
      <c r="I15" s="5">
        <v>0</v>
      </c>
      <c r="J15" s="5">
        <v>0</v>
      </c>
    </row>
    <row r="16" spans="1:10">
      <c r="A16" s="5" t="s">
        <v>304</v>
      </c>
      <c r="B16" s="267">
        <v>29</v>
      </c>
      <c r="C16" s="5">
        <v>0</v>
      </c>
      <c r="D16" s="5">
        <v>41</v>
      </c>
      <c r="E16" s="5">
        <v>0</v>
      </c>
      <c r="F16" s="5">
        <v>3</v>
      </c>
      <c r="G16" s="5">
        <v>55</v>
      </c>
      <c r="H16" s="5">
        <v>0</v>
      </c>
      <c r="I16" s="5">
        <v>0</v>
      </c>
      <c r="J16" s="5">
        <v>0</v>
      </c>
    </row>
    <row r="17" spans="1:10">
      <c r="A17" s="5" t="s">
        <v>305</v>
      </c>
      <c r="B17" s="267">
        <v>9</v>
      </c>
      <c r="C17" s="5">
        <v>0</v>
      </c>
      <c r="D17" s="5">
        <v>89</v>
      </c>
      <c r="E17" s="5">
        <v>0</v>
      </c>
      <c r="F17" s="5">
        <v>0</v>
      </c>
      <c r="G17" s="5">
        <v>11</v>
      </c>
      <c r="H17" s="5">
        <v>0</v>
      </c>
      <c r="I17" s="5">
        <v>0</v>
      </c>
      <c r="J17" s="5">
        <v>0</v>
      </c>
    </row>
    <row r="19" spans="1:10">
      <c r="A19" s="3" t="s">
        <v>306</v>
      </c>
    </row>
    <row r="20" spans="1:10">
      <c r="A20" s="3" t="s">
        <v>270</v>
      </c>
    </row>
    <row r="21" spans="1:10">
      <c r="A21" s="3" t="s">
        <v>271</v>
      </c>
    </row>
    <row r="22" spans="1:10">
      <c r="A22" s="3" t="s">
        <v>272</v>
      </c>
    </row>
    <row r="23" spans="1:10">
      <c r="A23" s="3" t="s">
        <v>273</v>
      </c>
    </row>
    <row r="24" spans="1:10">
      <c r="A24" s="3" t="s">
        <v>274</v>
      </c>
    </row>
    <row r="25" spans="1:10">
      <c r="A25" s="3" t="s">
        <v>275</v>
      </c>
    </row>
    <row r="26" spans="1:10">
      <c r="A26" s="3" t="s">
        <v>276</v>
      </c>
    </row>
    <row r="27" spans="1:10">
      <c r="A27" s="3" t="s">
        <v>277</v>
      </c>
    </row>
    <row r="29" spans="1:10">
      <c r="A29" s="3" t="s">
        <v>278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heetViews>
  <sheetFormatPr baseColWidth="10" defaultRowHeight="15"/>
  <sheetData>
    <row r="1" spans="1:1">
      <c r="A1" s="84" t="s">
        <v>19</v>
      </c>
    </row>
    <row r="18" spans="1:1">
      <c r="A18" s="3" t="s">
        <v>25</v>
      </c>
    </row>
    <row r="19" spans="1:1">
      <c r="A19" s="3" t="s">
        <v>24</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2018-12-07T15:31:20Z</dcterms:modified>
</cp:coreProperties>
</file>