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bookViews>
  <sheets>
    <sheet name="Sommaire" sheetId="1" r:id="rId1"/>
    <sheet name="Repères"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B49" i="2"/>
  <c r="D48" i="2"/>
  <c r="B47" i="2"/>
  <c r="D46" i="2"/>
  <c r="D43" i="2"/>
  <c r="D42" i="2"/>
  <c r="D37" i="2"/>
  <c r="D36" i="2"/>
  <c r="D35" i="2"/>
  <c r="D34" i="2"/>
  <c r="D27" i="2"/>
  <c r="D25" i="2"/>
  <c r="D24" i="2"/>
  <c r="D23" i="2"/>
  <c r="D22" i="2"/>
  <c r="D21" i="2"/>
  <c r="D18" i="2"/>
  <c r="D17" i="2"/>
  <c r="D16" i="2"/>
  <c r="D15" i="2"/>
  <c r="D14" i="2"/>
  <c r="D5" i="2"/>
  <c r="B5" i="2"/>
  <c r="B8" i="4" l="1"/>
  <c r="B7" i="4"/>
  <c r="B6" i="4"/>
  <c r="B5" i="4"/>
  <c r="B4" i="4"/>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<sst xmlns="http://schemas.openxmlformats.org/spreadsheetml/2006/main" count="407" uniqueCount="311">
  <si>
    <t>Atlas 2018 région Auvergne-Rhône-Alpes</t>
  </si>
  <si>
    <t>SOMMAIRE</t>
  </si>
  <si>
    <t>Entreprises culturelles</t>
  </si>
  <si>
    <t>Centre - 
Val-de-Loire</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</si>
  <si>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</si>
  <si>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</si>
  <si>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</si>
  <si>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</si>
  <si>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</si>
  <si>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</si>
  <si>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</si>
  <si>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</si>
  <si>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</si>
  <si>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</si>
  <si>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Note de lecture : en 2015, le secteur des arts visuels représente 33 % des établissements culturels de Centre-Val-de-Loire, 9 % du chiffre d'affaires généré par les entreprises marchandes de la région et rassemble 6 % des effectifs en équivalent temps plein du secteur culturel marchand de Centre-Val-de-Loire.</t>
  </si>
  <si>
    <t>Domaine</t>
  </si>
  <si>
    <t>Patrimoine</t>
  </si>
  <si>
    <t>Livre et presse</t>
  </si>
  <si>
    <t>Arts visuels</t>
  </si>
  <si>
    <t>Architecture</t>
  </si>
  <si>
    <t>Spectacle vivant</t>
  </si>
  <si>
    <t>Audiovisuel et multimédia</t>
  </si>
  <si>
    <t>Agences de publicité</t>
  </si>
  <si>
    <t>Enseignement culturel</t>
  </si>
  <si>
    <t>Part des effectifs ETP</t>
  </si>
  <si>
    <t xml:space="preserve">Part du chiffre d'affaires </t>
  </si>
  <si>
    <t xml:space="preserve">Part d'établissements </t>
  </si>
  <si>
    <t>Note de lecture : en 2015, le secteur de l'enseignement compte 81 établissements en Centre-Val-de-Loire, dont 96 % ne comptent aucun salarié et 4 % de 1 à 9 salariés en équivalent temps plein.</t>
  </si>
  <si>
    <t>en nb etab</t>
  </si>
  <si>
    <t>Aucun salarié</t>
  </si>
  <si>
    <t>1 à 9 salariés</t>
  </si>
  <si>
    <t>10 à 19 salariés</t>
  </si>
  <si>
    <t>20 à 49 salariés</t>
  </si>
  <si>
    <t>50 à 249 salariés</t>
  </si>
  <si>
    <t>250 salariés et plus</t>
  </si>
  <si>
    <t>Patrimoine
32 établissements</t>
  </si>
  <si>
    <t>Publicité
295 établissements</t>
  </si>
  <si>
    <t>Audiovisuel
256 établissements</t>
  </si>
  <si>
    <t>Architecure
540 établissements</t>
  </si>
  <si>
    <t>Livre et presse
633 établissements</t>
  </si>
  <si>
    <t>Ensemble
3 283 établissements</t>
  </si>
  <si>
    <t>Spectacle vivant
363 établissements</t>
  </si>
  <si>
    <t>Arts visuels
1 083établissements</t>
  </si>
  <si>
    <t>Enseignement
81 établissements</t>
  </si>
  <si>
    <t>Dénomination</t>
  </si>
  <si>
    <t>Secteur d'activité</t>
  </si>
  <si>
    <t>Domaine culturel</t>
  </si>
  <si>
    <t>Tranche d'effectif ETP</t>
  </si>
  <si>
    <t>Département</t>
  </si>
  <si>
    <t>Commune</t>
  </si>
  <si>
    <t>La nouvelle république du Centre-Ouest</t>
  </si>
  <si>
    <t>Édition de journaux</t>
  </si>
  <si>
    <t>Presse</t>
  </si>
  <si>
    <t>250 à 499 salariés</t>
  </si>
  <si>
    <t>Indre-et-Loire</t>
  </si>
  <si>
    <t>Tours</t>
  </si>
  <si>
    <t>Domaine national de Chambord</t>
  </si>
  <si>
    <t xml:space="preserve">Gestion des sites et monuments historiques et des attractions touristiques similaires </t>
  </si>
  <si>
    <t>100 à 199 salariés</t>
  </si>
  <si>
    <t>Loir-et-Cher</t>
  </si>
  <si>
    <t>Chambord</t>
  </si>
  <si>
    <t>Gestion marketing et stratégie</t>
  </si>
  <si>
    <t>Activités des agences de publicité</t>
  </si>
  <si>
    <t>Publicité</t>
  </si>
  <si>
    <t>Luynes</t>
  </si>
  <si>
    <t>France 3 Paris Île-de-France Centre</t>
  </si>
  <si>
    <t>Édition de chaînes généralistes</t>
  </si>
  <si>
    <t>Audiovisuel</t>
  </si>
  <si>
    <t>Loiret</t>
  </si>
  <si>
    <t>Orléans</t>
  </si>
  <si>
    <t>La république du Centre</t>
  </si>
  <si>
    <t>50 à 99 salariés</t>
  </si>
  <si>
    <t>Fleury-les-Aubrais</t>
  </si>
  <si>
    <t>Mediapost</t>
  </si>
  <si>
    <t>Joué-lès-Tours</t>
  </si>
  <si>
    <t>Saint-Jean-de-la-Ruelle</t>
  </si>
  <si>
    <t>Echo communication</t>
  </si>
  <si>
    <t>Eure-et-Loir</t>
  </si>
  <si>
    <t>Chartres</t>
  </si>
  <si>
    <t>Domaine régional de Chaumont-sur-Loire</t>
  </si>
  <si>
    <t>Chaumont-sur-Loire</t>
  </si>
  <si>
    <t>Cheyenne productions</t>
  </si>
  <si>
    <t>Arts du spectacle vivant</t>
  </si>
  <si>
    <t>Champ : établissements employeurs des secteurs culturels.</t>
  </si>
  <si>
    <t>Source : Insee, Sirene / Deps, ministère de la Culture 2018.</t>
  </si>
  <si>
    <t>Champ : actifs ayant un emploi, région Centre-Val de Loire</t>
  </si>
  <si>
    <t>Source : Insee, Recensement 2014 / DEPS, Ministère de la Culture, 2018</t>
  </si>
  <si>
    <t>Centre-Val de Loire</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</si>
  <si>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</si>
  <si>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</si>
  <si>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</si>
  <si>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</si>
  <si>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</si>
  <si>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</si>
  <si>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</si>
  <si>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</si>
  <si>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</si>
  <si>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</si>
  <si>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</si>
  <si>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</si>
  <si>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</si>
  <si>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</si>
  <si>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</si>
  <si>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</si>
  <si>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</si>
  <si>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</si>
  <si>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</si>
  <si>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Champ: actifs ayant un emploi, région Centre-Val de Loire</t>
  </si>
  <si>
    <t>Note de lecture : en 2014 en Centre-Val de Loire, les concepteurs et assistants techniques des arts graphiques, de la mode et de la décoration rassemblent 17 % des professionnels de la culture de cette région, soit la première population de professionnels pour le Centre-val de Loire.</t>
  </si>
  <si>
    <t xml:space="preserve">Champ : ensemble des salariés ayant occupé une profession culturelle présents dans les déclarations annuelles des données sociales (DADS) en 2014 en région Centre-Val de Loire.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</si>
  <si>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DADS2014 / DEPS, Ministère de la Culture, 2018</t>
  </si>
  <si>
    <t>Données graphiques</t>
  </si>
  <si>
    <t>% diplômés</t>
  </si>
  <si>
    <t>Salaire median</t>
  </si>
  <si>
    <t>Note de lecture : en 2014 en Centre-Val de Loire, 38 % des artistes des spectacles sont diplômés du supérieur. Le salaire médian net annuel des artistes des spectacles (la moitié perçoit plus, l'autre moitié perçoit moins) est de 9 140 euros.</t>
  </si>
  <si>
    <t>Livre</t>
  </si>
  <si>
    <t>Arts plastiques et autre création artistique</t>
  </si>
  <si>
    <t>Photographie</t>
  </si>
  <si>
    <t>Design</t>
  </si>
  <si>
    <t>Diffusion audiovisuelle</t>
  </si>
  <si>
    <t>Édition audiovisuelle</t>
  </si>
  <si>
    <t>Industrie du film, du phonogramme et du jeu électronique</t>
  </si>
  <si>
    <t>Enseignement artistique amateur</t>
  </si>
  <si>
    <t>Ensemble des secteurs culturels</t>
  </si>
  <si>
    <t>Part des secteurs culturels dans l’emploi total</t>
  </si>
  <si>
    <t>Note de lecture : en 2014 en Centre-val de Loire, le secteur de la presse rassemble18 %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</si>
  <si>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</si>
  <si>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</si>
  <si>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</si>
  <si>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</si>
  <si>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</si>
  <si>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</si>
  <si>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</si>
  <si>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</si>
  <si>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Source : Insee, Recensement 2014 et base non salariés 2014 / DEPS, Ministère de la Culture, 2018</t>
  </si>
  <si>
    <t>Région Centre-Val de Loire</t>
  </si>
  <si>
    <t>Principaux repères de la région Centre-Val de Loire</t>
  </si>
  <si>
    <t>Part de la population par territoire de vie en Centre-Val de Loire</t>
  </si>
  <si>
    <t>Répartition de la dépense culturelle en Centre-Val de Loire</t>
  </si>
  <si>
    <t>Dépenses des collectivités territoriales en Centre-Val de Loire en 2016</t>
  </si>
  <si>
    <t>Dépenses du ministère de la Culture et de ses opérateurs en Centre-Val de Loire en 2016</t>
  </si>
  <si>
    <t>Dépenses culturelles des communes et de leurs groupements en Centre-Val de Loire en 2016</t>
  </si>
  <si>
    <t>Répartition des principaux équipements culturels par type de territoire de vie en Centre-Val de Loire en 2016</t>
  </si>
  <si>
    <t>Secteurs culturels et professions culturelles  en Centre-Val de Loire en 2014</t>
  </si>
  <si>
    <t>Répartition des professions culturelles en Centre-Val de Loire en 2014</t>
  </si>
  <si>
    <t>Part des diplômés du supérieur et salaire médian annuel selon les professions culturelles en Centre-Val de Loire en 2014</t>
  </si>
  <si>
    <t>Répartition de l'emploi par secteur culturel en Centre-Val de Loire en 2014</t>
  </si>
  <si>
    <t>Caractéristiques des non-salariés par secteur culturel en Centre-Val de Loire en 2014</t>
  </si>
  <si>
    <t>Poids des entreprises dans les secteurs culturels marchands en Centre-Val de Loire en 2015</t>
  </si>
  <si>
    <t xml:space="preserve">Répartition du nombre d'établissements, du chiffre d'affaires et des effectifs salariés par domaine culturel en Centre-Val de Loire en 2015 </t>
  </si>
  <si>
    <t>Répartition des entreprises culturelles en Centre-Val de Loire en 2015</t>
  </si>
  <si>
    <t>Principaux établissements culturels employeurs en Centre-Val de Loire en 2015</t>
  </si>
  <si>
    <t>L'emploi culturel : secteurs culturels et professions culturels en Centre-Val de Loire en 2014</t>
  </si>
  <si>
    <t>Part de diplômés du supérieur et salaire net médian selon les professions culturelles en Centre-Val de Loire en 2014</t>
  </si>
  <si>
    <t>En part de l'ensemble des secteurs marchands (%)</t>
  </si>
  <si>
    <t>Répartition des enteprises culturelles en Centre-Val de Loire selon les effectifs en 2015</t>
  </si>
  <si>
    <t>Répartition du nombre d'établissements, du chiffre d'affaires et des effectifs salariés par domaine culturel en Centre-Val de Loire en 2015</t>
  </si>
  <si>
    <t>Poids des entreprises culturelles dans les secteurs marchands en Centre-Val de Loire en 2015</t>
  </si>
  <si>
    <t>Principaux établissements culturels employeurs en  Centre-Val de Loire en 2015</t>
  </si>
  <si>
    <t>Etat **</t>
  </si>
  <si>
    <t>Région</t>
  </si>
  <si>
    <t>Départements</t>
  </si>
  <si>
    <t>EPCI*</t>
  </si>
  <si>
    <t>Communes*</t>
  </si>
  <si>
    <t>Répartition de la dépense culturelle publique en Centre-Val de Loire en 2016</t>
  </si>
  <si>
    <t>* Communes de plus de 3 500 habitants ; groupements composés d'au moins une commune de plus de 3 500 habitants.</t>
  </si>
  <si>
    <t>Note de lecture : en Centre-Val de Loire, 51 % de la dépense culturelle publique est portée par les communes.</t>
  </si>
  <si>
    <t>Source : CNC/DABS/SRH/DEPS, Ministère de la Culture, 2018</t>
  </si>
  <si>
    <t>** Dépenses du ministère de la Culture, y compris dépenses de personnels et hors sociétés de l'audiovisuel.</t>
  </si>
  <si>
    <t>En milliers d'euros, euros et %</t>
  </si>
  <si>
    <t>Groupements de 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</si>
  <si>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</si>
  <si>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</si>
  <si>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</si>
  <si>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</si>
  <si>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</si>
  <si>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</si>
  <si>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</si>
  <si>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</si>
  <si>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</si>
  <si>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</si>
  <si>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</si>
  <si>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</si>
  <si>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de Centre-Val de Loire en 2016</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</si>
  <si>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</si>
  <si>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</si>
  <si>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</si>
  <si>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</si>
  <si>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</si>
  <si>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</si>
  <si>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</si>
  <si>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</si>
  <si>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</si>
  <si>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</si>
  <si>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dont dépenses de personnels</t>
  </si>
  <si>
    <t>Total (milliers d'euros)</t>
  </si>
  <si>
    <t>Total en € par habitant de la région</t>
  </si>
  <si>
    <t>Note : il s'agit des dépenses exécutées 2016.</t>
  </si>
  <si>
    <t>Dépenses du ministère de la Culture et de ses opérateurs* en Centre-Val de Loire en 2016</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</si>
  <si>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</si>
  <si>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</si>
  <si>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</si>
  <si>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</si>
  <si>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</si>
  <si>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</si>
  <si>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</si>
  <si>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</si>
  <si>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</si>
  <si>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</si>
  <si>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</si>
  <si>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</si>
  <si>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du Centre-Val de Loire et de leurs groupements en faveur de l'expression lyrique et chorégraphique s'élèvent à 50 millions d'euros. </t>
  </si>
  <si>
    <t>Dépenses culturelles des communes du Centre-Val de Loire et de leurs groupements par secteur d'intervention en 2016</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</si>
  <si>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</si>
  <si>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</si>
  <si>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</si>
  <si>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</si>
  <si>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</si>
  <si>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</si>
  <si>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</si>
  <si>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</si>
  <si>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</si>
  <si>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</si>
  <si>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</si>
  <si>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</si>
  <si>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</si>
  <si>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</si>
  <si>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</si>
  <si>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</si>
  <si>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</si>
  <si>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</si>
  <si>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</si>
  <si>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</si>
  <si>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</si>
  <si>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</si>
  <si>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</si>
  <si>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</si>
  <si>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</si>
  <si>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</si>
  <si>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</si>
  <si>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</si>
  <si>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</si>
  <si>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</si>
  <si>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</si>
  <si>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</si>
  <si>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</si>
  <si>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</si>
  <si>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</si>
  <si>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</si>
  <si>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 xml:space="preserve">Part de locaux éligibles au très haut débit (30Mbit/s) </t>
    </r>
    <r>
      <rPr>
        <i/>
        <sz val="8"/>
        <rFont val="Arial"/>
        <family val="2"/>
      </rPr>
      <t>(%)</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</si>
  <si>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</si>
  <si>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</si>
  <si>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</si>
  <si>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</si>
  <si>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</si>
  <si>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</si>
  <si>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</si>
  <si>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 xml:space="preserve">Population  des quartiers "politique de la ville" </t>
    </r>
    <r>
      <rPr>
        <sz val="8"/>
        <rFont val="Arial"/>
        <family val="2"/>
      </rPr>
      <t xml:space="preserve">(2015) </t>
    </r>
    <r>
      <rPr>
        <i/>
        <sz val="8"/>
        <rFont val="Arial"/>
        <family val="2"/>
      </rPr>
      <t>(milliers)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</si>
  <si>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</si>
  <si>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</si>
  <si>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</si>
  <si>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</si>
  <si>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</si>
  <si>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Type du territoire de vie dans la typologie</t>
  </si>
  <si>
    <t>Population municipale du territoire de vie
(en milliers)</t>
  </si>
  <si>
    <t>en % de la population totale de la région</t>
  </si>
  <si>
    <t>Territoires de vie de bourgs et petites villes en situation intermédiaire</t>
  </si>
  <si>
    <t>Territoires de vie plutôt favorisés, à l'accès aux équipements rapide mais avec des difficultés socioéconomiques</t>
  </si>
  <si>
    <t>Territoires de vie autour de villes moyennes, offrant des emplois et des conditions de vie plutôt favorables</t>
  </si>
  <si>
    <t>Territoires de vie plutôt denses, en situation peu favorable</t>
  </si>
  <si>
    <t>Territoires de vie plutôt aisés, éloignés de l'emploi, situés surtout dans le périurbain</t>
  </si>
  <si>
    <t>Territoires de vie isolés, peu urbanisés, hors de l'influence des grands pôles</t>
  </si>
  <si>
    <t>Territoires de vie très urbanisés, plutôt favorisés mais avec des difficultés sociales et des emplois souvent éloignés</t>
  </si>
  <si>
    <t>Territoires de vie denses et riches, présentant d'importantes disparités entre femmes et hommes</t>
  </si>
  <si>
    <t>*  Epci : établissements publics de coopération intercommunale (à fiscalité propre)</t>
  </si>
  <si>
    <r>
      <rPr>
        <i/>
        <sz val="8"/>
        <color theme="1"/>
        <rFont val="Arial"/>
        <family val="2"/>
      </rPr>
      <t>Notre de lecture</t>
    </r>
    <r>
      <rPr>
        <b/>
        <sz val="8"/>
        <color theme="1"/>
        <rFont val="Arial"/>
        <family val="2"/>
      </rPr>
      <t xml:space="preserve"> </t>
    </r>
    <r>
      <rPr>
        <sz val="8"/>
        <color theme="1"/>
        <rFont val="Arial"/>
        <family val="2"/>
      </rPr>
      <t>: en Centre-Val-de-Loire, on compte 106 lieux de visite dont 66 lieux d’exposition, 10 monuments nationaux et 30 jardins remarquables. 32 % de ces lieux de visite sont situés dans des territoires de vie plutôt favorisés, à l’accès aux équipements rapides mais avec des difficultés socio-économiques.</t>
    </r>
  </si>
  <si>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</si>
  <si>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</si>
  <si>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</si>
  <si>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</si>
  <si>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</si>
  <si>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</si>
  <si>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</si>
  <si>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</si>
  <si>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Source : Insee / Atlas régional de la culture 2018, Deps, ministère de la Culture 2018</t>
  </si>
  <si>
    <t>En milliers d'euros</t>
  </si>
  <si>
    <t>En millions d'euros</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</si>
  <si>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</si>
  <si>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</si>
  <si>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</si>
  <si>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</si>
  <si>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</si>
  <si>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</si>
  <si>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</si>
  <si>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</si>
  <si>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</si>
  <si>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</si>
  <si>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</si>
  <si>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</si>
  <si>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</si>
  <si>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</si>
  <si>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</si>
  <si>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</si>
  <si>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</si>
  <si>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</si>
  <si>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</si>
  <si>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</si>
  <si>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</si>
  <si>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r>
      <t xml:space="preserve">Centre-Val-de-Loire 
</t>
    </r>
    <r>
      <rPr>
        <i/>
        <sz val="8"/>
        <color rgb="FF000000"/>
        <rFont val="Arial"/>
        <family val="2"/>
      </rPr>
      <t>(unités)</t>
    </r>
  </si>
  <si>
    <r>
      <t xml:space="preserve">Répartition par typologie de territoire de vie </t>
    </r>
    <r>
      <rPr>
        <i/>
        <sz val="8"/>
        <color rgb="FF000000"/>
        <rFont val="Arial"/>
        <family val="2"/>
      </rPr>
      <t>(en %)</t>
    </r>
  </si>
  <si>
    <t>Source : Atlas régional de la culture 2018, Deps, ministère de la Culture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</si>
</sst>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6">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8"/>
      <color theme="1"/>
      <name val="Arial"/>
      <family val="2"/>
    </font>
    <font>
      <sz val="8"/>
      <color theme="1"/>
      <name val="Arial"/>
      <family val="2"/>
    </font>
    <font>
      <sz val="8"/>
      <name val="Arial"/>
      <family val="2"/>
    </font>
    <font>
      <i/>
      <sz val="8"/>
      <name val="Arial"/>
      <family val="2"/>
    </font>
    <font>
      <sz val="10"/>
      <color rgb="FF000000"/>
      <name val="Arial"/>
      <family val="2"/>
    </font>
    <font>
      <b/>
      <sz val="10"/>
      <color rgb="FF000000"/>
      <name val="Arial"/>
      <family val="2"/>
    </font>
    <font>
      <sz val="8"/>
      <color rgb="FF000000"/>
      <name val="Arial"/>
      <family val="2"/>
    </font>
    <font>
      <sz val="6"/>
      <color rgb="FF000000"/>
      <name val="Arial"/>
      <family val="2"/>
    </font>
    <font>
      <sz val="8"/>
      <color theme="1"/>
      <name val="Calibri"/>
      <family val="2"/>
      <scheme val="minor"/>
    </font>
    <font>
      <sz val="6"/>
      <color theme="1"/>
      <name val="Arial"/>
      <family val="2"/>
    </font>
    <font>
      <sz val="6"/>
      <color theme="1"/>
      <name val="Calibri"/>
      <family val="2"/>
      <scheme val="minor"/>
    </font>
    <font>
      <sz val="11"/>
      <color theme="1"/>
      <name val="Liberation Sans"/>
      <family val="2"/>
    </font>
    <font>
      <sz val="11"/>
      <color rgb="FF000000"/>
      <name val="Calibri1"/>
      <family val="2"/>
    </font>
    <font>
      <b/>
      <sz val="11"/>
      <color rgb="FF000000"/>
      <name val="Calibri1"/>
      <family val="2"/>
    </font>
    <font>
      <i/>
      <sz val="8"/>
      <color theme="1"/>
      <name val="Arial"/>
      <family val="2"/>
    </font>
    <font>
      <i/>
      <sz val="8"/>
      <color rgb="FF000000"/>
      <name val="Arial"/>
      <family val="2"/>
    </font>
    <font>
      <b/>
      <sz val="8"/>
      <color rgb="FF000000"/>
      <name val="Arial"/>
      <family val="2"/>
    </font>
    <font>
      <sz val="8"/>
      <color rgb="FFFF0000"/>
      <name val="Arial"/>
      <family val="2"/>
    </font>
    <font>
      <sz val="8"/>
      <color rgb="FFFF3333"/>
      <name val="Arial"/>
      <family val="2"/>
    </font>
    <font>
      <sz val="11"/>
      <color theme="1"/>
      <name val="Calibri"/>
      <family val="2"/>
      <scheme val="minor"/>
    </font>
    <font>
      <i/>
      <sz val="11"/>
      <color rgb="FF7F7F7F"/>
      <name val="Calibri"/>
      <family val="2"/>
      <scheme val="minor"/>
    </font>
    <font>
      <b/>
      <i/>
      <sz val="8"/>
      <name val="Arial"/>
      <family val="2"/>
    </font>
    <font>
      <b/>
      <sz val="8"/>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i/>
      <sz val="8"/>
      <color theme="1"/>
      <name val="Calibri"/>
      <family val="2"/>
      <scheme val="minor"/>
    </font>
    <font>
      <sz val="11"/>
      <color rgb="FF000000"/>
      <name val="Calibri"/>
      <family val="2"/>
      <charset val="1"/>
    </font>
  </fonts>
  <fills count="5">
    <fill>
      <patternFill patternType="none"/>
    </fill>
    <fill>
      <patternFill patternType="gray125"/>
    </fill>
    <fill>
      <patternFill patternType="solid">
        <fgColor theme="0" tint="-0.34998626667073579"/>
        <bgColor indexed="64"/>
      </patternFill>
    </fill>
    <fill>
      <patternFill patternType="solid">
        <fgColor rgb="FFAFABAB"/>
        <bgColor rgb="FFB3B3B3"/>
      </patternFill>
    </fill>
    <fill>
      <patternFill patternType="solid">
        <fgColor theme="4"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6">
    <xf numFmtId="0" fontId="0" fillId="0" borderId="0"/>
    <xf numFmtId="0" fontId="2" fillId="0" borderId="0" applyNumberFormat="0" applyFill="0" applyBorder="0" applyAlignment="0" applyProtection="0"/>
    <xf numFmtId="9" fontId="15"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alignment horizontal="left"/>
    </xf>
    <xf numFmtId="0" fontId="17" fillId="0" borderId="0">
      <alignment horizontal="left"/>
    </xf>
    <xf numFmtId="0" fontId="16" fillId="0" borderId="0"/>
    <xf numFmtId="0" fontId="16" fillId="0" borderId="0"/>
    <xf numFmtId="0" fontId="17" fillId="0" borderId="0"/>
    <xf numFmtId="43" fontId="23" fillId="0" borderId="0" applyFont="0" applyFill="0" applyBorder="0" applyAlignment="0" applyProtection="0"/>
    <xf numFmtId="9" fontId="23" fillId="0" borderId="0" applyFont="0" applyFill="0" applyBorder="0" applyAlignment="0" applyProtection="0"/>
    <xf numFmtId="0" fontId="24" fillId="0" borderId="0" applyNumberFormat="0" applyFill="0" applyBorder="0" applyAlignment="0" applyProtection="0"/>
    <xf numFmtId="0" fontId="27" fillId="0" borderId="0"/>
    <xf numFmtId="0" fontId="35" fillId="0" borderId="0"/>
  </cellStyleXfs>
  <cellXfs count="296">
    <xf numFmtId="0" fontId="0" fillId="0" borderId="0" xfId="0"/>
    <xf numFmtId="0" fontId="1" fillId="0" borderId="0" xfId="0" applyFont="1"/>
    <xf numFmtId="0" fontId="2" fillId="0" borderId="0" xfId="1"/>
    <xf numFmtId="0" fontId="3" fillId="0" borderId="0" xfId="0" applyFont="1"/>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xf numFmtId="3" fontId="5" fillId="0" borderId="0" xfId="0" applyNumberFormat="1" applyFont="1" applyBorder="1"/>
    <xf numFmtId="3" fontId="5" fillId="0" borderId="0" xfId="0" applyNumberFormat="1" applyFont="1" applyBorder="1" applyAlignment="1">
      <alignment horizontal="center"/>
    </xf>
    <xf numFmtId="3" fontId="5" fillId="0" borderId="5" xfId="0" applyNumberFormat="1" applyFont="1" applyBorder="1" applyAlignment="1">
      <alignment horizontal="center"/>
    </xf>
    <xf numFmtId="0" fontId="6" fillId="0" borderId="6" xfId="0" applyFont="1" applyBorder="1"/>
    <xf numFmtId="3" fontId="6" fillId="0" borderId="7" xfId="0" applyNumberFormat="1" applyFont="1" applyBorder="1"/>
    <xf numFmtId="3" fontId="7" fillId="0" borderId="7" xfId="0" quotePrefix="1" applyNumberFormat="1" applyFont="1" applyBorder="1" applyAlignment="1">
      <alignment horizontal="center"/>
    </xf>
    <xf numFmtId="3" fontId="7" fillId="0" borderId="8" xfId="0" applyNumberFormat="1" applyFont="1" applyBorder="1" applyAlignment="1">
      <alignment horizontal="center"/>
    </xf>
    <xf numFmtId="0" fontId="5" fillId="0" borderId="0" xfId="0" applyFont="1"/>
    <xf numFmtId="0" fontId="5" fillId="0" borderId="0" xfId="0" applyFont="1" applyAlignment="1">
      <alignment horizontal="center"/>
    </xf>
    <xf numFmtId="0" fontId="5" fillId="0" borderId="0" xfId="0" applyFont="1" applyBorder="1"/>
    <xf numFmtId="0" fontId="6" fillId="0" borderId="0" xfId="0" applyFont="1" applyBorder="1"/>
    <xf numFmtId="0" fontId="8" fillId="0" borderId="0" xfId="0" applyFont="1" applyFill="1" applyBorder="1"/>
    <xf numFmtId="164" fontId="8" fillId="0" borderId="0" xfId="0" applyNumberFormat="1" applyFont="1" applyFill="1" applyBorder="1" applyAlignment="1">
      <alignment wrapText="1"/>
    </xf>
    <xf numFmtId="3" fontId="9" fillId="0" borderId="0" xfId="0" applyNumberFormat="1" applyFont="1" applyFill="1" applyBorder="1"/>
    <xf numFmtId="1" fontId="9" fillId="0" borderId="0" xfId="0" applyNumberFormat="1" applyFont="1" applyFill="1" applyBorder="1"/>
    <xf numFmtId="0" fontId="11" fillId="0" borderId="0" xfId="0" applyFont="1" applyFill="1" applyBorder="1"/>
    <xf numFmtId="0" fontId="3" fillId="0" borderId="0" xfId="0" applyFont="1" applyAlignment="1">
      <alignment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center" wrapText="1"/>
    </xf>
    <xf numFmtId="0" fontId="4" fillId="0" borderId="11" xfId="0" applyFont="1" applyBorder="1" applyAlignment="1">
      <alignment horizontal="center" wrapText="1"/>
    </xf>
    <xf numFmtId="0" fontId="6" fillId="0" borderId="4" xfId="0" applyFont="1" applyBorder="1"/>
    <xf numFmtId="0" fontId="6" fillId="0" borderId="0" xfId="0" applyFont="1" applyBorder="1" applyAlignment="1">
      <alignment horizontal="left"/>
    </xf>
    <xf numFmtId="0" fontId="6" fillId="0" borderId="0" xfId="0" applyFont="1" applyBorder="1" applyAlignment="1">
      <alignment horizontal="right"/>
    </xf>
    <xf numFmtId="0" fontId="6" fillId="0" borderId="5" xfId="0" applyFont="1" applyBorder="1"/>
    <xf numFmtId="0" fontId="5" fillId="0" borderId="0" xfId="0" applyFont="1" applyBorder="1" applyAlignment="1">
      <alignment horizontal="left"/>
    </xf>
    <xf numFmtId="0" fontId="5" fillId="0" borderId="0" xfId="0" applyFont="1" applyBorder="1" applyAlignment="1">
      <alignment horizontal="right"/>
    </xf>
    <xf numFmtId="0" fontId="5" fillId="0" borderId="5" xfId="0" applyFont="1" applyBorder="1"/>
    <xf numFmtId="0" fontId="5" fillId="0" borderId="6" xfId="0" applyFont="1" applyBorder="1"/>
    <xf numFmtId="0" fontId="5" fillId="0" borderId="7" xfId="0" applyFont="1" applyBorder="1" applyAlignment="1">
      <alignment horizontal="left"/>
    </xf>
    <xf numFmtId="0" fontId="5" fillId="0" borderId="7" xfId="0" applyFont="1" applyBorder="1"/>
    <xf numFmtId="0" fontId="5" fillId="0" borderId="7" xfId="0" applyFont="1" applyBorder="1" applyAlignment="1">
      <alignment horizontal="right"/>
    </xf>
    <xf numFmtId="0" fontId="5" fillId="0" borderId="8" xfId="0" applyFont="1" applyBorder="1"/>
    <xf numFmtId="0" fontId="5" fillId="0" borderId="0" xfId="0" applyFont="1" applyAlignment="1"/>
    <xf numFmtId="0" fontId="5" fillId="0" borderId="0" xfId="0" applyFont="1" applyAlignment="1">
      <alignment wrapText="1"/>
    </xf>
    <xf numFmtId="0" fontId="12" fillId="0" borderId="0" xfId="0" applyFont="1"/>
    <xf numFmtId="0" fontId="13" fillId="0" borderId="0" xfId="0" applyFont="1"/>
    <xf numFmtId="0" fontId="14" fillId="0" borderId="0" xfId="0" applyFont="1"/>
    <xf numFmtId="0" fontId="5" fillId="0" borderId="4" xfId="0" applyFont="1" applyBorder="1" applyAlignment="1">
      <alignment wrapText="1"/>
    </xf>
    <xf numFmtId="3" fontId="5" fillId="0" borderId="5" xfId="0" applyNumberFormat="1" applyFont="1" applyBorder="1"/>
    <xf numFmtId="0" fontId="5" fillId="0" borderId="6" xfId="0" applyFont="1" applyBorder="1" applyAlignment="1">
      <alignment wrapText="1"/>
    </xf>
    <xf numFmtId="3" fontId="5" fillId="0" borderId="7" xfId="0" applyNumberFormat="1" applyFont="1" applyBorder="1"/>
    <xf numFmtId="3" fontId="5" fillId="0" borderId="8" xfId="0" applyNumberFormat="1" applyFont="1" applyBorder="1"/>
    <xf numFmtId="0" fontId="5" fillId="0" borderId="9" xfId="0" applyFont="1" applyBorder="1"/>
    <xf numFmtId="0" fontId="5" fillId="0" borderId="10" xfId="0" applyFont="1" applyBorder="1"/>
    <xf numFmtId="0" fontId="5" fillId="0" borderId="11" xfId="0" applyFont="1" applyBorder="1"/>
    <xf numFmtId="0" fontId="4" fillId="0" borderId="4" xfId="0" applyFont="1" applyBorder="1" applyAlignment="1">
      <alignment wrapText="1"/>
    </xf>
    <xf numFmtId="3" fontId="4" fillId="0" borderId="0" xfId="0" applyNumberFormat="1" applyFont="1" applyBorder="1"/>
    <xf numFmtId="3" fontId="4" fillId="0" borderId="5" xfId="0" applyNumberFormat="1" applyFont="1" applyBorder="1"/>
    <xf numFmtId="3" fontId="10" fillId="0" borderId="0" xfId="0" applyNumberFormat="1" applyFont="1" applyFill="1" applyBorder="1"/>
    <xf numFmtId="0" fontId="10" fillId="0" borderId="4" xfId="0" applyFont="1" applyFill="1" applyBorder="1"/>
    <xf numFmtId="3" fontId="10" fillId="0" borderId="5" xfId="0" applyNumberFormat="1" applyFont="1" applyFill="1" applyBorder="1"/>
    <xf numFmtId="0" fontId="10" fillId="0" borderId="6" xfId="0" applyFont="1" applyFill="1" applyBorder="1"/>
    <xf numFmtId="1" fontId="10" fillId="0" borderId="7" xfId="0" applyNumberFormat="1" applyFont="1" applyFill="1" applyBorder="1"/>
    <xf numFmtId="1" fontId="10" fillId="0" borderId="8" xfId="0" applyNumberFormat="1" applyFont="1" applyFill="1" applyBorder="1"/>
    <xf numFmtId="0" fontId="10" fillId="0" borderId="9" xfId="0" applyFont="1" applyFill="1" applyBorder="1"/>
    <xf numFmtId="164" fontId="10" fillId="0" borderId="10" xfId="0" applyNumberFormat="1" applyFont="1" applyFill="1" applyBorder="1" applyAlignment="1">
      <alignment wrapText="1"/>
    </xf>
    <xf numFmtId="164" fontId="10" fillId="0" borderId="11" xfId="0" applyNumberFormat="1" applyFont="1" applyFill="1" applyBorder="1" applyAlignment="1">
      <alignment wrapText="1"/>
    </xf>
    <xf numFmtId="0" fontId="4" fillId="0" borderId="13" xfId="0" applyFont="1" applyBorder="1"/>
    <xf numFmtId="3" fontId="5" fillId="0" borderId="0" xfId="0" applyNumberFormat="1" applyFont="1"/>
    <xf numFmtId="3" fontId="4" fillId="0" borderId="13" xfId="0" applyNumberFormat="1" applyFont="1" applyBorder="1"/>
    <xf numFmtId="9" fontId="4" fillId="0" borderId="12" xfId="0" applyNumberFormat="1" applyFont="1" applyBorder="1"/>
    <xf numFmtId="0" fontId="18" fillId="0" borderId="0" xfId="0" applyFont="1"/>
    <xf numFmtId="0" fontId="10" fillId="0" borderId="0" xfId="3" applyFont="1"/>
    <xf numFmtId="0" fontId="19" fillId="0" borderId="0" xfId="3" applyFont="1"/>
    <xf numFmtId="0" fontId="10" fillId="0" borderId="0" xfId="3" applyFont="1" applyBorder="1"/>
    <xf numFmtId="0" fontId="10" fillId="0" borderId="0" xfId="5" applyFont="1" applyBorder="1"/>
    <xf numFmtId="0" fontId="10" fillId="0" borderId="0" xfId="6" applyFont="1" applyBorder="1">
      <alignment horizontal="left"/>
    </xf>
    <xf numFmtId="0" fontId="20" fillId="0" borderId="0" xfId="7" applyFont="1" applyBorder="1">
      <alignment horizontal="left"/>
    </xf>
    <xf numFmtId="9" fontId="4" fillId="0" borderId="14" xfId="2" applyFont="1" applyBorder="1"/>
    <xf numFmtId="0" fontId="4" fillId="0" borderId="0" xfId="0" applyFont="1"/>
    <xf numFmtId="0" fontId="20" fillId="0" borderId="15" xfId="3" applyFont="1" applyBorder="1"/>
    <xf numFmtId="3" fontId="20" fillId="0" borderId="16" xfId="3" applyNumberFormat="1" applyFont="1" applyBorder="1"/>
    <xf numFmtId="9" fontId="10" fillId="0" borderId="0" xfId="4" applyFont="1" applyBorder="1"/>
    <xf numFmtId="9" fontId="10" fillId="0" borderId="17" xfId="4" applyFont="1" applyFill="1" applyBorder="1"/>
    <xf numFmtId="9" fontId="10" fillId="0" borderId="0" xfId="4" applyFont="1" applyBorder="1" applyAlignment="1">
      <alignment horizontal="right"/>
    </xf>
    <xf numFmtId="9" fontId="10" fillId="0" borderId="18" xfId="4" applyFont="1" applyBorder="1" applyAlignment="1">
      <alignment horizontal="right"/>
    </xf>
    <xf numFmtId="9" fontId="20" fillId="0" borderId="12" xfId="4" applyFont="1" applyBorder="1"/>
    <xf numFmtId="0" fontId="20" fillId="0" borderId="0" xfId="3" applyFont="1" applyBorder="1"/>
    <xf numFmtId="9" fontId="20" fillId="0" borderId="0" xfId="4" applyFont="1" applyBorder="1"/>
    <xf numFmtId="3" fontId="10" fillId="0" borderId="0" xfId="3" applyNumberFormat="1" applyFont="1" applyBorder="1"/>
    <xf numFmtId="0" fontId="20" fillId="0" borderId="0" xfId="3" applyFont="1" applyBorder="1" applyAlignment="1">
      <alignment horizontal="center"/>
    </xf>
    <xf numFmtId="0" fontId="21" fillId="0" borderId="0" xfId="3" applyFont="1" applyBorder="1"/>
    <xf numFmtId="0" fontId="22" fillId="0" borderId="0" xfId="3" applyFont="1" applyBorder="1"/>
    <xf numFmtId="0" fontId="19" fillId="0" borderId="0" xfId="3" applyFont="1" applyBorder="1"/>
    <xf numFmtId="0" fontId="18" fillId="0" borderId="0" xfId="0" applyFont="1" applyAlignment="1">
      <alignment horizontal="center"/>
    </xf>
    <xf numFmtId="0" fontId="19" fillId="0" borderId="0" xfId="0" applyFont="1" applyFill="1" applyBorder="1"/>
    <xf numFmtId="0" fontId="18" fillId="0" borderId="0" xfId="0" applyFont="1" applyAlignment="1"/>
    <xf numFmtId="0" fontId="6" fillId="0" borderId="0" xfId="0" applyFont="1"/>
    <xf numFmtId="0" fontId="7" fillId="0" borderId="0" xfId="0" applyFont="1"/>
    <xf numFmtId="0" fontId="25" fillId="0" borderId="0" xfId="0" applyFont="1"/>
    <xf numFmtId="9" fontId="6" fillId="0" borderId="0" xfId="0" applyNumberFormat="1" applyFont="1"/>
    <xf numFmtId="3" fontId="6" fillId="0" borderId="0" xfId="0" applyNumberFormat="1" applyFont="1"/>
    <xf numFmtId="0" fontId="7" fillId="0" borderId="0" xfId="0" applyFont="1" applyAlignment="1">
      <alignment horizontal="right"/>
    </xf>
    <xf numFmtId="0" fontId="26" fillId="0" borderId="0" xfId="13" applyFont="1" applyBorder="1" applyAlignment="1">
      <alignment horizontal="center" vertical="center" wrapText="1"/>
    </xf>
    <xf numFmtId="0" fontId="26" fillId="0" borderId="0" xfId="13" applyFont="1" applyBorder="1" applyAlignment="1">
      <alignment horizontal="center" vertical="center"/>
    </xf>
    <xf numFmtId="0" fontId="26" fillId="3" borderId="0" xfId="13" applyFont="1" applyFill="1" applyBorder="1" applyAlignment="1">
      <alignment horizontal="left"/>
    </xf>
    <xf numFmtId="0" fontId="26" fillId="3" borderId="0" xfId="13" applyFont="1" applyFill="1" applyBorder="1"/>
    <xf numFmtId="0" fontId="6" fillId="0" borderId="0" xfId="13" applyFont="1" applyBorder="1"/>
    <xf numFmtId="0" fontId="7" fillId="0" borderId="0" xfId="13" applyFont="1" applyBorder="1" applyAlignment="1">
      <alignment horizontal="right" vertical="center" wrapText="1"/>
    </xf>
    <xf numFmtId="9" fontId="7" fillId="0" borderId="0" xfId="0" applyNumberFormat="1" applyFont="1" applyAlignment="1">
      <alignment vertical="center"/>
    </xf>
    <xf numFmtId="9" fontId="7" fillId="0" borderId="0" xfId="12" applyFont="1" applyAlignment="1">
      <alignment vertical="center"/>
    </xf>
    <xf numFmtId="0" fontId="7" fillId="0" borderId="0" xfId="13" applyFont="1" applyBorder="1" applyAlignment="1">
      <alignment horizontal="left"/>
    </xf>
    <xf numFmtId="3" fontId="7" fillId="0" borderId="0" xfId="0" applyNumberFormat="1" applyFont="1"/>
    <xf numFmtId="164" fontId="6" fillId="0" borderId="0" xfId="0" applyNumberFormat="1" applyFont="1"/>
    <xf numFmtId="164" fontId="7" fillId="0" borderId="0" xfId="0" applyNumberFormat="1" applyFont="1"/>
    <xf numFmtId="166" fontId="7" fillId="0" borderId="0" xfId="0" applyNumberFormat="1" applyFont="1"/>
    <xf numFmtId="165" fontId="6" fillId="0" borderId="0" xfId="12" applyNumberFormat="1" applyFont="1"/>
    <xf numFmtId="0" fontId="7" fillId="0" borderId="0" xfId="13" applyFont="1" applyBorder="1" applyAlignment="1">
      <alignment horizontal="center" vertical="center" wrapText="1"/>
    </xf>
    <xf numFmtId="0" fontId="7" fillId="3" borderId="0" xfId="13" applyFont="1" applyFill="1" applyBorder="1"/>
    <xf numFmtId="3" fontId="6" fillId="2" borderId="0" xfId="0" applyNumberFormat="1" applyFont="1" applyFill="1"/>
    <xf numFmtId="0" fontId="6" fillId="2" borderId="0" xfId="0" applyFont="1" applyFill="1"/>
    <xf numFmtId="166" fontId="6" fillId="0" borderId="0" xfId="0" applyNumberFormat="1" applyFont="1"/>
    <xf numFmtId="3" fontId="6" fillId="2" borderId="0" xfId="0" applyNumberFormat="1" applyFont="1" applyFill="1" applyBorder="1"/>
    <xf numFmtId="0" fontId="6" fillId="2" borderId="0" xfId="0" applyFont="1" applyFill="1" applyBorder="1"/>
    <xf numFmtId="165" fontId="7" fillId="0" borderId="0" xfId="13" applyNumberFormat="1" applyFont="1" applyFill="1"/>
    <xf numFmtId="0" fontId="26" fillId="0" borderId="0" xfId="0" applyFont="1"/>
    <xf numFmtId="0" fontId="26" fillId="0" borderId="19" xfId="0" applyFont="1" applyBorder="1" applyAlignment="1">
      <alignment horizontal="center" vertical="center"/>
    </xf>
    <xf numFmtId="0" fontId="7" fillId="0" borderId="20" xfId="0" applyFont="1" applyBorder="1" applyAlignment="1">
      <alignment horizontal="center" vertical="center" wrapText="1"/>
    </xf>
    <xf numFmtId="0" fontId="26" fillId="0" borderId="21" xfId="0" applyFont="1" applyBorder="1" applyAlignment="1">
      <alignment horizontal="center" vertical="center"/>
    </xf>
    <xf numFmtId="3" fontId="7" fillId="0" borderId="23" xfId="0" applyNumberFormat="1" applyFont="1" applyBorder="1"/>
    <xf numFmtId="9" fontId="7" fillId="0" borderId="23" xfId="0" applyNumberFormat="1" applyFont="1" applyBorder="1"/>
    <xf numFmtId="3" fontId="7" fillId="0" borderId="23" xfId="0" applyNumberFormat="1" applyFont="1" applyBorder="1" applyAlignment="1">
      <alignment vertical="center"/>
    </xf>
    <xf numFmtId="0" fontId="26" fillId="0" borderId="25" xfId="0" applyFont="1" applyBorder="1"/>
    <xf numFmtId="3" fontId="26" fillId="0" borderId="26" xfId="0" applyNumberFormat="1" applyFont="1" applyBorder="1"/>
    <xf numFmtId="3" fontId="25" fillId="0" borderId="26" xfId="0" applyNumberFormat="1" applyFont="1" applyBorder="1"/>
    <xf numFmtId="9" fontId="25" fillId="0" borderId="26" xfId="0" applyNumberFormat="1" applyFont="1" applyBorder="1"/>
    <xf numFmtId="0" fontId="26" fillId="0" borderId="27" xfId="0" applyFont="1" applyBorder="1"/>
    <xf numFmtId="3" fontId="26" fillId="0" borderId="27" xfId="0" applyNumberFormat="1" applyFont="1" applyBorder="1"/>
    <xf numFmtId="3" fontId="25" fillId="0" borderId="27" xfId="0" applyNumberFormat="1" applyFont="1" applyBorder="1"/>
    <xf numFmtId="9" fontId="25" fillId="0" borderId="28" xfId="0" applyNumberFormat="1" applyFont="1" applyBorder="1"/>
    <xf numFmtId="0" fontId="26" fillId="0" borderId="29" xfId="0" applyFont="1" applyFill="1" applyBorder="1"/>
    <xf numFmtId="164" fontId="7" fillId="0" borderId="30" xfId="0" applyNumberFormat="1" applyFont="1" applyFill="1" applyBorder="1"/>
    <xf numFmtId="164" fontId="7" fillId="0" borderId="0" xfId="0" applyNumberFormat="1" applyFont="1" applyFill="1" applyBorder="1"/>
    <xf numFmtId="166" fontId="7" fillId="0" borderId="31" xfId="0" applyNumberFormat="1" applyFont="1" applyFill="1" applyBorder="1" applyAlignment="1">
      <alignment vertical="top"/>
    </xf>
    <xf numFmtId="166" fontId="7" fillId="0" borderId="22" xfId="0" applyNumberFormat="1" applyFont="1" applyFill="1" applyBorder="1" applyAlignment="1">
      <alignment vertical="top"/>
    </xf>
    <xf numFmtId="0" fontId="7" fillId="0" borderId="0" xfId="0" applyFont="1" applyFill="1" applyBorder="1" applyAlignment="1">
      <alignment vertical="center"/>
    </xf>
    <xf numFmtId="0" fontId="7" fillId="0" borderId="0" xfId="0" applyFont="1" applyFill="1" applyBorder="1"/>
    <xf numFmtId="0" fontId="6" fillId="0" borderId="0" xfId="3" applyFont="1" applyBorder="1" applyAlignment="1">
      <alignment vertical="center" wrapText="1"/>
    </xf>
    <xf numFmtId="0" fontId="6" fillId="0" borderId="22" xfId="0" applyFont="1" applyBorder="1"/>
    <xf numFmtId="3" fontId="6" fillId="0" borderId="23" xfId="0" applyNumberFormat="1" applyFont="1" applyBorder="1"/>
    <xf numFmtId="0" fontId="6" fillId="0" borderId="24" xfId="0" applyFont="1" applyBorder="1" applyAlignment="1">
      <alignment vertical="center" wrapText="1"/>
    </xf>
    <xf numFmtId="3" fontId="6" fillId="0" borderId="23" xfId="0" applyNumberFormat="1" applyFont="1" applyBorder="1" applyAlignment="1">
      <alignment vertical="center"/>
    </xf>
    <xf numFmtId="0" fontId="6" fillId="0" borderId="24" xfId="0" applyFont="1" applyBorder="1"/>
    <xf numFmtId="164" fontId="6" fillId="0" borderId="30" xfId="0" applyNumberFormat="1" applyFont="1" applyFill="1" applyBorder="1"/>
    <xf numFmtId="164" fontId="6" fillId="0" borderId="29" xfId="0" applyNumberFormat="1" applyFont="1" applyFill="1" applyBorder="1"/>
    <xf numFmtId="0" fontId="26" fillId="0" borderId="0" xfId="0" applyFont="1" applyFill="1" applyAlignment="1">
      <alignment wrapText="1"/>
    </xf>
    <xf numFmtId="0" fontId="6" fillId="0" borderId="0" xfId="0" applyFont="1" applyFill="1"/>
    <xf numFmtId="0" fontId="26" fillId="0" borderId="0" xfId="0" applyFont="1" applyAlignment="1">
      <alignment horizontal="center" vertical="center"/>
    </xf>
    <xf numFmtId="3" fontId="26" fillId="0" borderId="0" xfId="0" applyNumberFormat="1" applyFont="1"/>
    <xf numFmtId="167" fontId="5" fillId="0" borderId="0" xfId="11" applyNumberFormat="1" applyFont="1" applyAlignment="1">
      <alignment horizontal="right"/>
    </xf>
    <xf numFmtId="167" fontId="5" fillId="0" borderId="0" xfId="11" applyNumberFormat="1" applyFont="1"/>
    <xf numFmtId="0" fontId="26" fillId="0" borderId="0" xfId="0" applyFont="1" applyAlignment="1">
      <alignment horizontal="right"/>
    </xf>
    <xf numFmtId="0" fontId="4" fillId="0" borderId="33" xfId="0" applyFont="1" applyBorder="1"/>
    <xf numFmtId="0" fontId="4" fillId="0" borderId="34" xfId="0" applyFont="1" applyBorder="1"/>
    <xf numFmtId="0" fontId="4" fillId="0" borderId="35" xfId="0" applyFont="1" applyBorder="1"/>
    <xf numFmtId="0" fontId="5" fillId="0" borderId="36" xfId="0" applyFont="1" applyBorder="1"/>
    <xf numFmtId="9" fontId="5" fillId="0" borderId="0" xfId="2" applyFont="1" applyBorder="1"/>
    <xf numFmtId="9" fontId="5" fillId="0" borderId="37" xfId="2" applyFont="1" applyBorder="1"/>
    <xf numFmtId="0" fontId="5" fillId="0" borderId="38" xfId="0" applyFont="1" applyBorder="1"/>
    <xf numFmtId="9" fontId="4" fillId="0" borderId="35" xfId="0" applyNumberFormat="1" applyFont="1" applyBorder="1"/>
    <xf numFmtId="0" fontId="4" fillId="0" borderId="39" xfId="0" applyFont="1" applyBorder="1"/>
    <xf numFmtId="0" fontId="5" fillId="0" borderId="40" xfId="0" applyFont="1" applyBorder="1"/>
    <xf numFmtId="165" fontId="4" fillId="0" borderId="41" xfId="2" applyNumberFormat="1" applyFont="1" applyBorder="1"/>
    <xf numFmtId="165" fontId="4" fillId="0" borderId="42" xfId="2" applyNumberFormat="1" applyFont="1" applyBorder="1"/>
    <xf numFmtId="3" fontId="10" fillId="0" borderId="5" xfId="4" applyNumberFormat="1" applyFont="1" applyFill="1" applyBorder="1"/>
    <xf numFmtId="3" fontId="10" fillId="0" borderId="8" xfId="4" applyNumberFormat="1" applyFont="1" applyFill="1" applyBorder="1"/>
    <xf numFmtId="0" fontId="10" fillId="0" borderId="4" xfId="3" applyFont="1" applyFill="1" applyBorder="1"/>
    <xf numFmtId="0" fontId="10" fillId="0" borderId="6" xfId="3" applyFont="1" applyFill="1" applyBorder="1"/>
    <xf numFmtId="3" fontId="10" fillId="0" borderId="18" xfId="4" applyNumberFormat="1" applyFont="1" applyFill="1" applyBorder="1"/>
    <xf numFmtId="3" fontId="10" fillId="0" borderId="43" xfId="4" applyNumberFormat="1" applyFont="1" applyFill="1" applyBorder="1"/>
    <xf numFmtId="9" fontId="10" fillId="0" borderId="18" xfId="4" applyFont="1" applyFill="1" applyBorder="1"/>
    <xf numFmtId="9" fontId="10" fillId="0" borderId="43" xfId="4" applyFont="1" applyFill="1" applyBorder="1"/>
    <xf numFmtId="0" fontId="20" fillId="0" borderId="9" xfId="3" applyFont="1" applyFill="1" applyBorder="1"/>
    <xf numFmtId="0" fontId="20" fillId="0" borderId="44" xfId="3" applyFont="1" applyFill="1" applyBorder="1"/>
    <xf numFmtId="3" fontId="20" fillId="0" borderId="44" xfId="3" applyNumberFormat="1" applyFont="1" applyFill="1" applyBorder="1"/>
    <xf numFmtId="0" fontId="20" fillId="0" borderId="11" xfId="3" applyFont="1" applyFill="1" applyBorder="1"/>
    <xf numFmtId="9" fontId="4" fillId="0" borderId="47" xfId="2" applyFont="1" applyBorder="1"/>
    <xf numFmtId="0" fontId="4" fillId="0" borderId="46" xfId="0" applyFont="1" applyBorder="1"/>
    <xf numFmtId="0" fontId="5" fillId="0" borderId="48" xfId="0" applyFont="1" applyBorder="1"/>
    <xf numFmtId="0" fontId="5" fillId="0" borderId="18" xfId="0" applyFont="1" applyBorder="1"/>
    <xf numFmtId="0" fontId="5" fillId="0" borderId="49" xfId="0" applyFont="1" applyBorder="1"/>
    <xf numFmtId="0" fontId="20" fillId="0" borderId="50" xfId="3" applyFont="1" applyBorder="1"/>
    <xf numFmtId="3" fontId="20" fillId="0" borderId="51" xfId="3" applyNumberFormat="1" applyFont="1" applyBorder="1"/>
    <xf numFmtId="0" fontId="20" fillId="0" borderId="52" xfId="3" applyFont="1" applyBorder="1"/>
    <xf numFmtId="0" fontId="20" fillId="0" borderId="53" xfId="3" applyFont="1" applyBorder="1"/>
    <xf numFmtId="0" fontId="10" fillId="0" borderId="38" xfId="3" applyFont="1" applyBorder="1"/>
    <xf numFmtId="9" fontId="10" fillId="0" borderId="37" xfId="4" applyFont="1" applyFill="1" applyBorder="1"/>
    <xf numFmtId="9" fontId="10" fillId="0" borderId="5" xfId="4" applyFont="1" applyBorder="1" applyAlignment="1">
      <alignment horizontal="right"/>
    </xf>
    <xf numFmtId="0" fontId="20" fillId="0" borderId="34" xfId="3" applyFont="1" applyBorder="1"/>
    <xf numFmtId="9" fontId="20" fillId="0" borderId="54" xfId="4" applyFont="1" applyFill="1" applyBorder="1"/>
    <xf numFmtId="0" fontId="20" fillId="0" borderId="39" xfId="3" applyFont="1" applyBorder="1"/>
    <xf numFmtId="9" fontId="20" fillId="0" borderId="55" xfId="4" applyFont="1" applyBorder="1"/>
    <xf numFmtId="9" fontId="10" fillId="0" borderId="42" xfId="4" applyFont="1" applyBorder="1"/>
    <xf numFmtId="0" fontId="5" fillId="0" borderId="0" xfId="0" applyFont="1" applyAlignment="1">
      <alignment horizontal="center" vertical="center"/>
    </xf>
    <xf numFmtId="0" fontId="30" fillId="4" borderId="0" xfId="0" applyFont="1" applyFill="1" applyAlignment="1">
      <alignment horizontal="center" vertical="center"/>
    </xf>
    <xf numFmtId="0" fontId="5" fillId="4" borderId="0" xfId="0" applyFont="1" applyFill="1" applyAlignment="1">
      <alignment horizontal="center" vertical="center" wrapText="1"/>
    </xf>
    <xf numFmtId="0" fontId="30" fillId="4" borderId="0" xfId="0" applyFont="1" applyFill="1" applyAlignment="1">
      <alignment horizontal="left" vertical="center"/>
    </xf>
    <xf numFmtId="0" fontId="5" fillId="4" borderId="0" xfId="0" applyFont="1" applyFill="1"/>
    <xf numFmtId="0" fontId="26" fillId="4" borderId="0" xfId="0" applyFont="1" applyFill="1" applyAlignment="1">
      <alignment horizontal="center"/>
    </xf>
    <xf numFmtId="0" fontId="6" fillId="0" borderId="0" xfId="0" applyFont="1" applyAlignment="1">
      <alignment vertical="top"/>
    </xf>
    <xf numFmtId="3" fontId="5" fillId="4" borderId="0" xfId="0" applyNumberFormat="1" applyFont="1" applyFill="1"/>
    <xf numFmtId="3" fontId="5" fillId="4" borderId="0" xfId="0" applyNumberFormat="1" applyFont="1" applyFill="1" applyAlignment="1">
      <alignment horizontal="right" indent="3"/>
    </xf>
    <xf numFmtId="0" fontId="5" fillId="4" borderId="0" xfId="0" applyFont="1" applyFill="1" applyAlignment="1">
      <alignment horizontal="right"/>
    </xf>
    <xf numFmtId="0" fontId="6" fillId="0" borderId="0" xfId="0" applyFont="1" applyAlignment="1">
      <alignment horizontal="right" indent="1"/>
    </xf>
    <xf numFmtId="0" fontId="5" fillId="4" borderId="0" xfId="0" applyFont="1" applyFill="1" applyAlignment="1">
      <alignment horizontal="right" indent="3"/>
    </xf>
    <xf numFmtId="0" fontId="6" fillId="0" borderId="0" xfId="0" applyFont="1" applyAlignment="1">
      <alignment horizontal="left" indent="2"/>
    </xf>
    <xf numFmtId="0" fontId="6" fillId="0" borderId="0" xfId="0" applyFont="1" applyAlignment="1">
      <alignment horizontal="left"/>
    </xf>
    <xf numFmtId="1" fontId="5" fillId="4" borderId="0" xfId="0" applyNumberFormat="1" applyFont="1" applyFill="1" applyAlignment="1">
      <alignment horizontal="right"/>
    </xf>
    <xf numFmtId="167" fontId="6" fillId="0" borderId="0" xfId="11" applyNumberFormat="1" applyFont="1" applyAlignment="1">
      <alignment horizontal="right"/>
    </xf>
    <xf numFmtId="0" fontId="26" fillId="0" borderId="0" xfId="0" applyFont="1" applyAlignment="1">
      <alignment horizontal="left"/>
    </xf>
    <xf numFmtId="3" fontId="5" fillId="4" borderId="0" xfId="0" applyNumberFormat="1" applyFont="1" applyFill="1" applyAlignment="1">
      <alignment horizontal="right"/>
    </xf>
    <xf numFmtId="3" fontId="5" fillId="4" borderId="0" xfId="0" applyNumberFormat="1" applyFont="1" applyFill="1" applyAlignment="1">
      <alignment horizontal="right" vertical="top"/>
    </xf>
    <xf numFmtId="167" fontId="6" fillId="0" borderId="0" xfId="11" applyNumberFormat="1" applyFont="1" applyAlignment="1">
      <alignment horizontal="right" vertical="top"/>
    </xf>
    <xf numFmtId="3" fontId="5" fillId="4" borderId="0" xfId="0" applyNumberFormat="1" applyFont="1" applyFill="1" applyAlignment="1">
      <alignment horizontal="right" vertical="top" indent="3"/>
    </xf>
    <xf numFmtId="0" fontId="5" fillId="4" borderId="0" xfId="0" applyFont="1" applyFill="1" applyAlignment="1">
      <alignment horizontal="right" vertical="center"/>
    </xf>
    <xf numFmtId="167" fontId="6" fillId="4" borderId="0" xfId="11" applyNumberFormat="1" applyFont="1" applyFill="1" applyAlignment="1">
      <alignment horizontal="right" vertical="center"/>
    </xf>
    <xf numFmtId="0" fontId="5" fillId="4" borderId="0" xfId="0" applyFont="1" applyFill="1" applyAlignment="1">
      <alignment horizontal="right" vertical="center" indent="3"/>
    </xf>
    <xf numFmtId="0" fontId="5" fillId="4" borderId="0" xfId="0" applyFont="1" applyFill="1" applyAlignment="1">
      <alignment horizontal="right" vertical="top"/>
    </xf>
    <xf numFmtId="0" fontId="30" fillId="4" borderId="0" xfId="0" applyFont="1" applyFill="1" applyAlignment="1">
      <alignment vertical="center"/>
    </xf>
    <xf numFmtId="167" fontId="6" fillId="4" borderId="0" xfId="11" applyNumberFormat="1" applyFont="1" applyFill="1" applyAlignment="1">
      <alignment horizontal="right"/>
    </xf>
    <xf numFmtId="0" fontId="6" fillId="0" borderId="0" xfId="0" applyFont="1" applyAlignment="1">
      <alignment wrapText="1"/>
    </xf>
    <xf numFmtId="1" fontId="6" fillId="0" borderId="0" xfId="0" applyNumberFormat="1" applyFont="1" applyAlignment="1">
      <alignment horizontal="right" indent="2"/>
    </xf>
    <xf numFmtId="0" fontId="31" fillId="4" borderId="0" xfId="0" applyFont="1" applyFill="1" applyAlignment="1">
      <alignment horizontal="right" indent="3"/>
    </xf>
    <xf numFmtId="0" fontId="26" fillId="0" borderId="0" xfId="0" applyFont="1" applyAlignment="1">
      <alignment vertical="center"/>
    </xf>
    <xf numFmtId="1" fontId="5" fillId="4" borderId="0" xfId="12" applyNumberFormat="1" applyFont="1" applyFill="1" applyAlignment="1">
      <alignment horizontal="right" vertical="center"/>
    </xf>
    <xf numFmtId="1" fontId="6" fillId="0" borderId="0" xfId="12" applyNumberFormat="1" applyFont="1" applyAlignment="1">
      <alignment horizontal="right" vertical="center"/>
    </xf>
    <xf numFmtId="0" fontId="5" fillId="4" borderId="0" xfId="0" applyFont="1" applyFill="1" applyAlignment="1">
      <alignment horizontal="left" vertical="center"/>
    </xf>
    <xf numFmtId="3" fontId="6" fillId="0" borderId="0" xfId="11" applyNumberFormat="1" applyFont="1" applyAlignment="1">
      <alignment horizontal="right" indent="2"/>
    </xf>
    <xf numFmtId="167" fontId="6" fillId="0" borderId="0" xfId="11" applyNumberFormat="1" applyFont="1" applyAlignment="1">
      <alignment horizontal="right" indent="1"/>
    </xf>
    <xf numFmtId="166" fontId="6" fillId="0" borderId="0" xfId="14" applyNumberFormat="1" applyFont="1" applyAlignment="1">
      <alignment horizontal="right" indent="1"/>
    </xf>
    <xf numFmtId="1" fontId="6" fillId="0" borderId="0" xfId="0" applyNumberFormat="1" applyFont="1" applyAlignment="1">
      <alignment horizontal="right" indent="1"/>
    </xf>
    <xf numFmtId="166" fontId="5" fillId="4" borderId="0" xfId="0" applyNumberFormat="1" applyFont="1" applyFill="1" applyAlignment="1">
      <alignment horizontal="right"/>
    </xf>
    <xf numFmtId="166" fontId="6" fillId="0" borderId="0" xfId="11" applyNumberFormat="1" applyFont="1" applyAlignment="1">
      <alignment horizontal="right" indent="1"/>
    </xf>
    <xf numFmtId="0" fontId="26" fillId="0" borderId="0" xfId="0" applyFont="1" applyAlignment="1"/>
    <xf numFmtId="0" fontId="26" fillId="0" borderId="0" xfId="0" applyFont="1" applyAlignment="1">
      <alignment vertical="top"/>
    </xf>
    <xf numFmtId="0" fontId="32" fillId="0" borderId="0" xfId="0" applyFont="1" applyAlignment="1">
      <alignment vertical="center"/>
    </xf>
    <xf numFmtId="168" fontId="6" fillId="0" borderId="0" xfId="11" applyNumberFormat="1" applyFont="1" applyAlignment="1">
      <alignment horizontal="right"/>
    </xf>
    <xf numFmtId="1" fontId="6" fillId="0" borderId="0" xfId="0" applyNumberFormat="1" applyFont="1" applyAlignment="1">
      <alignment horizontal="right"/>
    </xf>
    <xf numFmtId="3" fontId="6" fillId="0" borderId="0" xfId="0" applyNumberFormat="1" applyFont="1" applyBorder="1" applyAlignment="1">
      <alignment horizontal="right" indent="1"/>
    </xf>
    <xf numFmtId="0" fontId="6" fillId="0" borderId="0" xfId="0" applyFont="1" applyBorder="1" applyAlignment="1">
      <alignment horizontal="left" indent="2"/>
    </xf>
    <xf numFmtId="3" fontId="5" fillId="4" borderId="0" xfId="12" applyNumberFormat="1" applyFont="1" applyFill="1" applyAlignment="1">
      <alignment horizontal="right"/>
    </xf>
    <xf numFmtId="3" fontId="5" fillId="0" borderId="0" xfId="12" applyNumberFormat="1" applyFont="1" applyAlignment="1">
      <alignment horizontal="right" indent="1"/>
    </xf>
    <xf numFmtId="1" fontId="5" fillId="4" borderId="0" xfId="12" applyNumberFormat="1" applyFont="1" applyFill="1" applyAlignment="1">
      <alignment horizontal="right"/>
    </xf>
    <xf numFmtId="1" fontId="6" fillId="0" borderId="0" xfId="12" applyNumberFormat="1" applyFont="1" applyBorder="1" applyAlignment="1">
      <alignment horizontal="right" indent="1"/>
    </xf>
    <xf numFmtId="0" fontId="33" fillId="0" borderId="56"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57" xfId="0" applyFont="1" applyBorder="1" applyAlignment="1">
      <alignment horizontal="center" vertical="center" wrapText="1"/>
    </xf>
    <xf numFmtId="0" fontId="12" fillId="0" borderId="58" xfId="0" applyFont="1" applyBorder="1"/>
    <xf numFmtId="167" fontId="12" fillId="0" borderId="48" xfId="11" applyNumberFormat="1" applyFont="1" applyBorder="1"/>
    <xf numFmtId="9" fontId="12" fillId="0" borderId="0" xfId="12" applyFont="1"/>
    <xf numFmtId="0" fontId="12" fillId="0" borderId="59" xfId="0" applyFont="1" applyBorder="1"/>
    <xf numFmtId="167" fontId="12" fillId="0" borderId="18" xfId="11" applyNumberFormat="1" applyFont="1" applyBorder="1"/>
    <xf numFmtId="0" fontId="12" fillId="0" borderId="56" xfId="0" applyFont="1" applyBorder="1"/>
    <xf numFmtId="9" fontId="12" fillId="0" borderId="60" xfId="12" applyFont="1" applyBorder="1"/>
    <xf numFmtId="0" fontId="18" fillId="0" borderId="0" xfId="0" quotePrefix="1" applyFont="1"/>
    <xf numFmtId="167" fontId="25" fillId="0" borderId="0" xfId="0" applyNumberFormat="1" applyFont="1"/>
    <xf numFmtId="0" fontId="34" fillId="0" borderId="0" xfId="0" applyFont="1"/>
    <xf numFmtId="0" fontId="7" fillId="0" borderId="0" xfId="0" quotePrefix="1" applyFont="1" applyFill="1" applyBorder="1"/>
    <xf numFmtId="0" fontId="7" fillId="0" borderId="0" xfId="0" quotePrefix="1" applyFont="1" applyFill="1" applyBorder="1" applyAlignment="1">
      <alignment wrapText="1"/>
    </xf>
    <xf numFmtId="0" fontId="7" fillId="0" borderId="0" xfId="0" applyFont="1" applyFill="1" applyBorder="1" applyAlignment="1">
      <alignment wrapText="1"/>
    </xf>
    <xf numFmtId="0" fontId="18" fillId="0" borderId="0" xfId="0" quotePrefix="1" applyFont="1" applyAlignment="1">
      <alignment wrapText="1"/>
    </xf>
    <xf numFmtId="0" fontId="7" fillId="0" borderId="0" xfId="0" applyFont="1" applyAlignment="1">
      <alignment horizontal="left"/>
    </xf>
    <xf numFmtId="0" fontId="18" fillId="0" borderId="0" xfId="0" applyFont="1" applyAlignment="1">
      <alignment horizontal="right"/>
    </xf>
    <xf numFmtId="0" fontId="20" fillId="0" borderId="0" xfId="15" applyFont="1"/>
    <xf numFmtId="1" fontId="20" fillId="0" borderId="0" xfId="15" applyNumberFormat="1" applyFont="1"/>
    <xf numFmtId="0" fontId="19" fillId="0" borderId="0" xfId="15" applyFont="1"/>
    <xf numFmtId="0" fontId="20" fillId="0" borderId="57" xfId="15" applyFont="1" applyBorder="1" applyAlignment="1">
      <alignment vertical="top" wrapText="1"/>
    </xf>
    <xf numFmtId="0" fontId="20" fillId="0" borderId="56" xfId="15" applyFont="1" applyBorder="1" applyAlignment="1">
      <alignment vertical="top" wrapText="1"/>
    </xf>
    <xf numFmtId="0" fontId="20" fillId="0" borderId="59" xfId="15" applyFont="1" applyBorder="1"/>
    <xf numFmtId="0" fontId="10" fillId="0" borderId="59" xfId="15" applyFont="1" applyBorder="1"/>
    <xf numFmtId="0" fontId="10" fillId="0" borderId="0" xfId="15" applyFont="1" applyBorder="1"/>
    <xf numFmtId="0" fontId="10" fillId="0" borderId="57" xfId="15" applyFont="1" applyBorder="1"/>
    <xf numFmtId="0" fontId="7" fillId="0" borderId="0" xfId="0" applyFont="1" applyAlignment="1">
      <alignment horizontal="left"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0" fillId="0" borderId="59" xfId="15" applyFont="1" applyBorder="1" applyAlignment="1">
      <alignment horizontal="center" vertical="top" wrapText="1"/>
    </xf>
    <xf numFmtId="0" fontId="20" fillId="0" borderId="56" xfId="15" applyFont="1" applyBorder="1" applyAlignment="1">
      <alignment horizontal="center" vertical="top"/>
    </xf>
    <xf numFmtId="0" fontId="20" fillId="0" borderId="58" xfId="15" applyFont="1" applyBorder="1" applyAlignment="1">
      <alignment horizontal="center" vertical="top"/>
    </xf>
    <xf numFmtId="0" fontId="20" fillId="0" borderId="48" xfId="15" applyFont="1" applyBorder="1" applyAlignment="1">
      <alignment horizontal="center" vertical="top"/>
    </xf>
    <xf numFmtId="0" fontId="4" fillId="0" borderId="32" xfId="0" applyFont="1" applyFill="1" applyBorder="1"/>
    <xf numFmtId="0" fontId="5" fillId="0" borderId="45" xfId="0" applyFont="1" applyBorder="1" applyAlignment="1">
      <alignment horizontal="center"/>
    </xf>
    <xf numFmtId="0" fontId="5" fillId="0" borderId="46" xfId="0" applyFont="1" applyBorder="1" applyAlignment="1">
      <alignment horizontal="center"/>
    </xf>
    <xf numFmtId="0" fontId="5" fillId="0" borderId="38" xfId="0" applyFont="1" applyBorder="1" applyAlignment="1">
      <alignment horizontal="center"/>
    </xf>
    <xf numFmtId="0" fontId="20" fillId="0" borderId="51" xfId="3" applyFont="1" applyBorder="1" applyAlignment="1">
      <alignment horizontal="center"/>
    </xf>
    <xf numFmtId="0" fontId="20" fillId="0" borderId="11" xfId="3" applyFont="1" applyBorder="1" applyAlignment="1">
      <alignment horizontal="center"/>
    </xf>
    <xf numFmtId="0" fontId="18" fillId="0" borderId="0" xfId="0" applyFont="1" applyAlignment="1">
      <alignment horizontal="left" wrapText="1"/>
    </xf>
    <xf numFmtId="0" fontId="19" fillId="0" borderId="0" xfId="0" applyFont="1" applyFill="1" applyBorder="1" applyAlignment="1">
      <alignment horizontal="left" wrapText="1"/>
    </xf>
  </cellXfs>
  <cellStyles count="16">
    <cellStyle name="Lien hypertexte" xfId="1" builtinId="8"/>
    <cellStyle name="Milliers" xfId="11" builtinId="3"/>
    <cellStyle name="Motif" xfId="14"/>
    <cellStyle name="Normal" xfId="0" builtinId="0"/>
    <cellStyle name="Normal 2" xfId="3"/>
    <cellStyle name="Normal 3" xfId="15"/>
    <cellStyle name="Pourcentage" xfId="12" builtinId="5"/>
    <cellStyle name="Pourcentage 2" xfId="2"/>
    <cellStyle name="Pourcentage 3" xfId="4"/>
    <cellStyle name="Table du pilote - Catégorie" xfId="6"/>
    <cellStyle name="Table du pilote - Champ" xfId="8"/>
    <cellStyle name="Table du pilote - Coin" xfId="5"/>
    <cellStyle name="Table du pilote - Résultat" xfId="10"/>
    <cellStyle name="Table du pilote - Titre" xfId="7"/>
    <cellStyle name="Table du pilote - Valeur" xfId="9"/>
    <cellStyle name="Texte explicatif" xfId="13" builtinId="53"/>
  </cellStyles>
  <dxfs count="6">
    <dxf>
      <font>
        <strike val="0"/>
        <outline val="0"/>
        <shadow val="0"/>
        <u val="none"/>
        <vertAlign val="baseline"/>
        <sz val="8"/>
        <name val="Arial"/>
        <scheme val="none"/>
      </font>
      <border diagonalUp="0" diagonalDown="0" outline="0">
        <left style="thin">
          <color auto="1"/>
        </left>
        <right/>
        <top style="thin">
          <color auto="1"/>
        </top>
        <bottom style="thin">
          <color auto="1"/>
        </bottom>
      </border>
    </dxf>
    <dxf>
      <font>
        <strike val="0"/>
        <outline val="0"/>
        <shadow val="0"/>
        <u val="none"/>
        <vertAlign val="baseline"/>
        <sz val="8"/>
        <name val="Arial"/>
        <scheme val="none"/>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
        <color rgb="FF000000"/>
        <name val="Arial"/>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8"/>
        <name val="Arial"/>
        <scheme val="none"/>
      </font>
      <border diagonalUp="0" diagonalDown="0" outline="0">
        <left/>
        <right style="thin">
          <color auto="1"/>
        </right>
        <top style="thin">
          <color auto="1"/>
        </top>
        <bottom style="thin">
          <color auto="1"/>
        </bottom>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2560560" y="869451"/>
    <xdr:ext cx="1977840" cy="1100160"/>
    <xdr:sp macro="" textlink="">
      <xdr:nvSpPr>
        <xdr:cNvPr id="2" name="Ellipse 1"/>
        <xdr:cNvSpPr/>
      </xdr:nvSpPr>
      <xdr:spPr>
        <a:xfrm>
          <a:off x="2560560" y="869451"/>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322545" y="831651"/>
    <xdr:ext cx="1777679" cy="1160280"/>
    <xdr:sp macro="" textlink="">
      <xdr:nvSpPr>
        <xdr:cNvPr id="3" name="Ellipse 9"/>
        <xdr:cNvSpPr/>
      </xdr:nvSpPr>
      <xdr:spPr>
        <a:xfrm>
          <a:off x="3322545" y="831651"/>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5867862" y="714375"/>
    <xdr:ext cx="1976228" cy="440231"/>
    <xdr:sp macro="" textlink="">
      <xdr:nvSpPr>
        <xdr:cNvPr id="4" name="Forme libre 3"/>
        <xdr:cNvSpPr/>
      </xdr:nvSpPr>
      <xdr:spPr>
        <a:xfrm>
          <a:off x="5867862" y="714375"/>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16 200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314325" y="725886"/>
    <xdr:ext cx="1789200" cy="353880"/>
    <xdr:sp macro="" textlink="">
      <xdr:nvSpPr>
        <xdr:cNvPr id="5" name="Forme libre 4"/>
        <xdr:cNvSpPr/>
      </xdr:nvSpPr>
      <xdr:spPr>
        <a:xfrm>
          <a:off x="314325" y="725886"/>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18 100 actifs</a:t>
          </a:r>
        </a:p>
      </xdr:txBody>
    </xdr:sp>
    <xdr:clientData/>
  </xdr:absoluteAnchor>
  <xdr:absoluteAnchor>
    <xdr:pos x="4551748" y="2427816"/>
    <xdr:ext cx="2316721" cy="452446"/>
    <xdr:sp macro="" textlink="">
      <xdr:nvSpPr>
        <xdr:cNvPr id="6" name="Forme libre 5"/>
        <xdr:cNvSpPr/>
      </xdr:nvSpPr>
      <xdr:spPr>
        <a:xfrm>
          <a:off x="4551748" y="2427816"/>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8 000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368190" y="1539110"/>
    <xdr:ext cx="2195730" cy="645825"/>
    <xdr:sp macro="" textlink="">
      <xdr:nvSpPr>
        <xdr:cNvPr id="7" name="Forme libre 6"/>
        <xdr:cNvSpPr/>
      </xdr:nvSpPr>
      <xdr:spPr>
        <a:xfrm>
          <a:off x="6368190" y="1539110"/>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8 200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861448" y="1822986"/>
    <xdr:ext cx="1748402" cy="761999"/>
    <xdr:sp macro="" textlink="">
      <xdr:nvSpPr>
        <xdr:cNvPr id="8" name="Rectangle 7"/>
        <xdr:cNvSpPr/>
      </xdr:nvSpPr>
      <xdr:spPr>
        <a:xfrm>
          <a:off x="861448" y="1822986"/>
          <a:ext cx="1748402" cy="761999"/>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10 200 actifs</a:t>
          </a:r>
        </a:p>
      </xdr:txBody>
    </xdr:sp>
    <xdr:clientData/>
  </xdr:absoluteAnchor>
  <xdr:twoCellAnchor>
    <xdr:from>
      <xdr:col>3</xdr:col>
      <xdr:colOff>334319</xdr:colOff>
      <xdr:row>11</xdr:row>
      <xdr:rowOff>41811</xdr:rowOff>
    </xdr:from>
    <xdr:to>
      <xdr:col>4</xdr:col>
      <xdr:colOff>48570</xdr:colOff>
      <xdr:row>14</xdr:row>
      <xdr:rowOff>41811</xdr:rowOff>
    </xdr:to>
    <xdr:cxnSp macro="">
      <xdr:nvCxnSpPr>
        <xdr:cNvPr id="9" name="Connecteur droit 8"/>
        <xdr:cNvCxnSpPr/>
      </xdr:nvCxnSpPr>
      <xdr:spPr>
        <a:xfrm flipV="1">
          <a:off x="2620319" y="1613436"/>
          <a:ext cx="476251"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1" name="__Anonymous_Sheet_DB__34" displayName="__Anonymous_Sheet_DB__34"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topLeftCell="B1" workbookViewId="0">
      <selection activeCell="C22" sqref="C22"/>
    </sheetView>
  </sheetViews>
  <sheetFormatPr baseColWidth="10" defaultColWidth="9.140625" defaultRowHeight="15"/>
  <sheetData>
    <row r="1" spans="1:3">
      <c r="A1" s="1" t="s">
        <v>0</v>
      </c>
      <c r="B1" s="1" t="s">
        <v>135</v>
      </c>
    </row>
    <row r="6" spans="1:3">
      <c r="C6" s="1" t="s">
        <v>1</v>
      </c>
    </row>
    <row r="7" spans="1:3">
      <c r="C7" s="2" t="s">
        <v>136</v>
      </c>
    </row>
    <row r="8" spans="1:3">
      <c r="C8" s="2" t="s">
        <v>137</v>
      </c>
    </row>
    <row r="9" spans="1:3">
      <c r="C9" s="2" t="s">
        <v>138</v>
      </c>
    </row>
    <row r="10" spans="1:3">
      <c r="C10" s="2" t="s">
        <v>139</v>
      </c>
    </row>
    <row r="11" spans="1:3">
      <c r="C11" s="2" t="s">
        <v>140</v>
      </c>
    </row>
    <row r="12" spans="1:3">
      <c r="C12" s="2" t="s">
        <v>141</v>
      </c>
    </row>
    <row r="13" spans="1:3">
      <c r="C13" s="2" t="s">
        <v>142</v>
      </c>
    </row>
    <row r="14" spans="1:3">
      <c r="C14" s="2" t="s">
        <v>143</v>
      </c>
    </row>
    <row r="15" spans="1:3">
      <c r="C15" s="2" t="s">
        <v>144</v>
      </c>
    </row>
    <row r="16" spans="1:3">
      <c r="C16" s="2" t="s">
        <v>145</v>
      </c>
    </row>
    <row r="17" spans="3:3">
      <c r="C17" s="2" t="s">
        <v>146</v>
      </c>
    </row>
    <row r="18" spans="3:3">
      <c r="C18" s="2" t="s">
        <v>147</v>
      </c>
    </row>
    <row r="19" spans="3:3">
      <c r="C19" s="2" t="s">
        <v>148</v>
      </c>
    </row>
    <row r="20" spans="3:3">
      <c r="C20" s="2" t="s">
        <v>149</v>
      </c>
    </row>
    <row r="21" spans="3:3">
      <c r="C21" s="2" t="s">
        <v>150</v>
      </c>
    </row>
    <row r="22" spans="3:3">
      <c r="C22" s="2" t="s">
        <v>151</v>
      </c>
    </row>
  </sheetData>
  <hyperlinks>
    <hyperlink ref="C7" location="Cadrage!A1" display="Principaux repères de la région Centre-Val de Loire"/>
    <hyperlink ref="C8" location="'Pop par territoire de vie'!A1" display="Part de la population par territoire de vie en Centre-Val de Loire"/>
    <hyperlink ref="C9" location="'Dépense culturelle'!A1" display="Répartition de la dépense culturelle en Centre-Val de Loire"/>
    <hyperlink ref="C10" location="'Dépenses cult coll territoriale'!A1" display="Dépenses des collectivités territoriales en Centre-Val de Loire en 2016"/>
    <hyperlink ref="C11" location="'Dépenses cult du MC'!A1" display="Dépenses du ministère de la Culture et de ses opérateurs en Centre-Val de Loire en 2016"/>
    <hyperlink ref="C12" location="'Dépenses communes et groupement'!A1" display="Dépenses culturelles des communes et de leurs groupements en Centre-Val de Loire en 2016"/>
    <hyperlink ref="C13" location="'Répartition équipements'!A1" display="Répartition des principaux équipements culturels par type de territoire de vie en Centre-Val de Loire en 2016"/>
    <hyperlink ref="C14" location="'Emploi culturel'!A1" display="Secteurs culturels et professions culturelles  en Centre-Val de Loire en 2014"/>
    <hyperlink ref="C15" location="'Répartition prof cult'!A1" display="Répartition des professions culturelles en Centre-Val de Loire en 2014"/>
    <hyperlink ref="C16" location="'Diplômes revenus prof cult'!A1" display="Part des diplômés du supérieur et salaire médian annuel selon les professions culturelles en Centre-Val de Loire en 2014"/>
    <hyperlink ref="C17" location="'Répart emploi par secteur'!A1" display="Répartition de l'emploi par secteur culturel en Centre-Val de Loire en 2014"/>
    <hyperlink ref="C18" location="'Non salariés'!A1" display="Caractéristiques des non-salariés par secteur culturel en Centre-Val de Loire en 2014"/>
    <hyperlink ref="C19" location="'Entreprises culturelles'!A1" display="Poids des entreprises dans les secteurs culturels marchands en Centre-Val de Loire en 2015"/>
    <hyperlink ref="C20" location="'Entreprises CA et salairés'!A1" display="Répartition du nombre d'établissements, du chiffre d'affaires et des effectifs salariés par domaine culturel en Centre-Val de Loire en 2015 "/>
    <hyperlink ref="C21" location="'Effectifs enteprises cult'!A1" display="Répartition des entreprises culturelles en Centre-Val de Loire en 2015"/>
    <hyperlink ref="C22" location="'Principales entreprises cult'!A1" display="Principaux établissements culturels employeurs en Centre-Val de Loire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workbookViewId="0">
      <selection activeCell="A26" sqref="A1:XFD1048576"/>
    </sheetView>
  </sheetViews>
  <sheetFormatPr baseColWidth="10" defaultColWidth="11.42578125" defaultRowHeight="11.25"/>
  <cols>
    <col min="1" max="1" width="77.5703125" style="15" customWidth="1"/>
    <col min="2" max="2" width="19.85546875" style="15" customWidth="1"/>
    <col min="3" max="3" width="14.140625" style="15" customWidth="1"/>
    <col min="4" max="4" width="22.42578125" style="15" customWidth="1"/>
    <col min="5" max="16384" width="11.42578125" style="15"/>
  </cols>
  <sheetData>
    <row r="1" spans="1:4">
      <c r="A1" s="78" t="s">
        <v>144</v>
      </c>
    </row>
    <row r="3" spans="1:4" ht="12" thickBot="1"/>
    <row r="4" spans="1:4">
      <c r="A4" s="289"/>
      <c r="B4" s="288" t="s">
        <v>87</v>
      </c>
      <c r="C4" s="288"/>
      <c r="D4" s="161" t="s">
        <v>88</v>
      </c>
    </row>
    <row r="5" spans="1:4">
      <c r="A5" s="290"/>
      <c r="B5" s="66" t="s">
        <v>89</v>
      </c>
      <c r="C5" s="66" t="s">
        <v>90</v>
      </c>
      <c r="D5" s="163" t="s">
        <v>90</v>
      </c>
    </row>
    <row r="6" spans="1:4">
      <c r="A6" s="164" t="s">
        <v>91</v>
      </c>
      <c r="B6" s="8">
        <v>1146.77</v>
      </c>
      <c r="C6" s="165">
        <v>7.0761102835824763E-2</v>
      </c>
      <c r="D6" s="166">
        <v>5.9695999446711168E-2</v>
      </c>
    </row>
    <row r="7" spans="1:4">
      <c r="A7" s="167" t="s">
        <v>92</v>
      </c>
      <c r="B7" s="8">
        <v>2717.95</v>
      </c>
      <c r="C7" s="165">
        <v>0.16771029888524283</v>
      </c>
      <c r="D7" s="166">
        <v>0.16652224216969219</v>
      </c>
    </row>
    <row r="8" spans="1:4">
      <c r="A8" s="167" t="s">
        <v>93</v>
      </c>
      <c r="B8" s="8">
        <v>546.63</v>
      </c>
      <c r="C8" s="165">
        <v>3.3729642075696863E-2</v>
      </c>
      <c r="D8" s="166">
        <v>3.4457912342882424E-2</v>
      </c>
    </row>
    <row r="9" spans="1:4">
      <c r="A9" s="167" t="s">
        <v>94</v>
      </c>
      <c r="B9" s="8">
        <v>1093.8</v>
      </c>
      <c r="C9" s="165">
        <v>6.7492604691285193E-2</v>
      </c>
      <c r="D9" s="166">
        <v>3.8737868163101881E-2</v>
      </c>
    </row>
    <row r="10" spans="1:4">
      <c r="A10" s="167" t="s">
        <v>95</v>
      </c>
      <c r="B10" s="8">
        <v>2080.62</v>
      </c>
      <c r="C10" s="165">
        <v>0.12838404020184843</v>
      </c>
      <c r="D10" s="166">
        <v>0.12494811875545007</v>
      </c>
    </row>
    <row r="11" spans="1:4">
      <c r="A11" s="167" t="s">
        <v>96</v>
      </c>
      <c r="B11" s="8">
        <v>1396.79</v>
      </c>
      <c r="C11" s="165">
        <v>8.6188512805577114E-2</v>
      </c>
      <c r="D11" s="166">
        <v>0.11310917080418117</v>
      </c>
    </row>
    <row r="12" spans="1:4">
      <c r="A12" s="167" t="s">
        <v>97</v>
      </c>
      <c r="B12" s="8">
        <v>1492.16</v>
      </c>
      <c r="C12" s="165">
        <v>9.2073290378632405E-2</v>
      </c>
      <c r="D12" s="166">
        <v>9.7872196110896079E-2</v>
      </c>
    </row>
    <row r="13" spans="1:4">
      <c r="A13" s="167" t="s">
        <v>98</v>
      </c>
      <c r="B13" s="8">
        <v>1162.72</v>
      </c>
      <c r="C13" s="165">
        <v>7.1745292856693302E-2</v>
      </c>
      <c r="D13" s="166">
        <v>9.5598695604895104E-2</v>
      </c>
    </row>
    <row r="14" spans="1:4">
      <c r="A14" s="167" t="s">
        <v>99</v>
      </c>
      <c r="B14" s="8">
        <v>263.36</v>
      </c>
      <c r="C14" s="165">
        <v>1.6250550714478763E-2</v>
      </c>
      <c r="D14" s="166">
        <v>1.9245119038344E-2</v>
      </c>
    </row>
    <row r="15" spans="1:4">
      <c r="A15" s="167" t="s">
        <v>100</v>
      </c>
      <c r="B15" s="8">
        <v>338.58</v>
      </c>
      <c r="C15" s="165">
        <v>2.0891978511954051E-2</v>
      </c>
      <c r="D15" s="166">
        <v>2.8537571770270137E-2</v>
      </c>
    </row>
    <row r="16" spans="1:4">
      <c r="A16" s="167" t="s">
        <v>101</v>
      </c>
      <c r="B16" s="8">
        <v>966.67</v>
      </c>
      <c r="C16" s="165">
        <v>5.9648085734983237E-2</v>
      </c>
      <c r="D16" s="166">
        <v>4.3171261644376097E-2</v>
      </c>
    </row>
    <row r="17" spans="1:4">
      <c r="A17" s="167" t="s">
        <v>102</v>
      </c>
      <c r="B17" s="8">
        <v>1120.01</v>
      </c>
      <c r="C17" s="165">
        <v>6.9109884970091726E-2</v>
      </c>
      <c r="D17" s="166">
        <v>9.4039804299070953E-2</v>
      </c>
    </row>
    <row r="18" spans="1:4">
      <c r="A18" s="167" t="s">
        <v>103</v>
      </c>
      <c r="B18" s="8">
        <v>1880.16</v>
      </c>
      <c r="C18" s="165">
        <v>0.11601471533769134</v>
      </c>
      <c r="D18" s="166">
        <v>8.4064039850128724E-2</v>
      </c>
    </row>
    <row r="19" spans="1:4">
      <c r="A19" s="162" t="s">
        <v>104</v>
      </c>
      <c r="B19" s="68">
        <v>16206.22</v>
      </c>
      <c r="C19" s="69">
        <v>1</v>
      </c>
      <c r="D19" s="168">
        <v>1</v>
      </c>
    </row>
    <row r="20" spans="1:4" ht="12" thickBot="1">
      <c r="A20" s="169" t="s">
        <v>105</v>
      </c>
      <c r="B20" s="170" t="s">
        <v>106</v>
      </c>
      <c r="C20" s="171">
        <v>1.5586341983379237E-2</v>
      </c>
      <c r="D20" s="172">
        <v>2.2794628659025366E-2</v>
      </c>
    </row>
    <row r="22" spans="1:4" s="70" customFormat="1">
      <c r="A22" s="70" t="s">
        <v>107</v>
      </c>
    </row>
    <row r="23" spans="1:4" s="70" customFormat="1">
      <c r="A23" s="70" t="s">
        <v>86</v>
      </c>
    </row>
    <row r="24" spans="1:4" s="70" customFormat="1">
      <c r="A24" s="70" t="s">
        <v>108</v>
      </c>
    </row>
    <row r="30" spans="1:4">
      <c r="C30" s="67"/>
    </row>
  </sheetData>
  <mergeCells count="2">
    <mergeCell ref="B4:C4"/>
    <mergeCell ref="A4:A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E30" sqref="E30"/>
    </sheetView>
  </sheetViews>
  <sheetFormatPr baseColWidth="10" defaultColWidth="11.42578125" defaultRowHeight="11.25"/>
  <cols>
    <col min="1" max="1" width="80.7109375" style="15" customWidth="1"/>
    <col min="2" max="2" width="18.28515625" style="15" customWidth="1"/>
    <col min="3" max="3" width="14" style="15" customWidth="1"/>
    <col min="4" max="4" width="15" style="15" bestFit="1" customWidth="1"/>
    <col min="5" max="16384" width="11.42578125" style="15"/>
  </cols>
  <sheetData>
    <row r="1" spans="1:7">
      <c r="A1" s="78" t="s">
        <v>153</v>
      </c>
    </row>
    <row r="2" spans="1:7" ht="12" thickBot="1">
      <c r="A2" s="73"/>
      <c r="B2" s="73"/>
      <c r="C2" s="88"/>
      <c r="D2" s="88"/>
      <c r="E2" s="88"/>
      <c r="F2" s="88"/>
      <c r="G2" s="71"/>
    </row>
    <row r="3" spans="1:7">
      <c r="A3" s="181" t="s">
        <v>111</v>
      </c>
      <c r="B3" s="182" t="s">
        <v>89</v>
      </c>
      <c r="C3" s="183" t="s">
        <v>112</v>
      </c>
      <c r="D3" s="184" t="s">
        <v>113</v>
      </c>
      <c r="E3" s="88"/>
      <c r="F3" s="88"/>
      <c r="G3" s="71"/>
    </row>
    <row r="4" spans="1:7">
      <c r="A4" s="175" t="s">
        <v>92</v>
      </c>
      <c r="B4" s="177">
        <v>1640.52</v>
      </c>
      <c r="C4" s="179">
        <v>0.5415660888011119</v>
      </c>
      <c r="D4" s="173">
        <v>17999.5</v>
      </c>
      <c r="E4" s="88"/>
      <c r="F4" s="88"/>
      <c r="G4" s="71"/>
    </row>
    <row r="5" spans="1:7">
      <c r="A5" s="175" t="s">
        <v>95</v>
      </c>
      <c r="B5" s="177">
        <v>1461.03</v>
      </c>
      <c r="C5" s="179">
        <v>0.3849270719971527</v>
      </c>
      <c r="D5" s="173">
        <v>9140</v>
      </c>
      <c r="E5" s="88"/>
      <c r="F5" s="88"/>
      <c r="G5" s="71"/>
    </row>
    <row r="6" spans="1:7">
      <c r="A6" s="175" t="s">
        <v>96</v>
      </c>
      <c r="B6" s="177">
        <v>843.39</v>
      </c>
      <c r="C6" s="179">
        <v>0.61861060719240213</v>
      </c>
      <c r="D6" s="173">
        <v>21837</v>
      </c>
      <c r="E6" s="88"/>
      <c r="F6" s="88"/>
      <c r="G6" s="71"/>
    </row>
    <row r="7" spans="1:7">
      <c r="A7" s="175" t="s">
        <v>97</v>
      </c>
      <c r="B7" s="177">
        <v>1386.08</v>
      </c>
      <c r="C7" s="179">
        <v>0.3574396860210089</v>
      </c>
      <c r="D7" s="173">
        <v>14122</v>
      </c>
      <c r="E7" s="88"/>
      <c r="F7" s="88"/>
      <c r="G7" s="71"/>
    </row>
    <row r="8" spans="1:7">
      <c r="A8" s="175" t="s">
        <v>98</v>
      </c>
      <c r="B8" s="177">
        <v>918.7</v>
      </c>
      <c r="C8" s="179">
        <v>0.66816153260041367</v>
      </c>
      <c r="D8" s="173">
        <v>31127</v>
      </c>
      <c r="E8" s="88"/>
      <c r="F8" s="88"/>
      <c r="G8" s="71"/>
    </row>
    <row r="9" spans="1:7">
      <c r="A9" s="175" t="s">
        <v>101</v>
      </c>
      <c r="B9" s="177">
        <v>966.67</v>
      </c>
      <c r="C9" s="179">
        <v>0.79120071999751729</v>
      </c>
      <c r="D9" s="173">
        <v>23852</v>
      </c>
      <c r="E9" s="71"/>
      <c r="F9" s="71"/>
      <c r="G9" s="71"/>
    </row>
    <row r="10" spans="1:7">
      <c r="A10" s="175" t="s">
        <v>102</v>
      </c>
      <c r="B10" s="177">
        <v>372.52</v>
      </c>
      <c r="C10" s="179">
        <v>0.91514549554386349</v>
      </c>
      <c r="D10" s="173">
        <v>28001</v>
      </c>
      <c r="E10" s="71"/>
      <c r="F10" s="71"/>
      <c r="G10" s="71"/>
    </row>
    <row r="11" spans="1:7" ht="12" thickBot="1">
      <c r="A11" s="176" t="s">
        <v>103</v>
      </c>
      <c r="B11" s="178">
        <v>1453.87</v>
      </c>
      <c r="C11" s="180">
        <v>0.67912536884315655</v>
      </c>
      <c r="D11" s="174">
        <v>11959</v>
      </c>
      <c r="E11" s="71"/>
      <c r="F11" s="71"/>
      <c r="G11" s="71"/>
    </row>
    <row r="12" spans="1:7">
      <c r="A12" s="74"/>
      <c r="B12" s="75"/>
      <c r="C12" s="75"/>
      <c r="D12" s="76"/>
      <c r="E12" s="76"/>
      <c r="F12" s="71"/>
      <c r="G12" s="71"/>
    </row>
    <row r="13" spans="1:7">
      <c r="A13" s="72" t="s">
        <v>109</v>
      </c>
      <c r="B13" s="71"/>
      <c r="C13" s="71"/>
      <c r="D13" s="71"/>
      <c r="E13" s="71"/>
      <c r="F13" s="71"/>
      <c r="G13" s="71"/>
    </row>
    <row r="14" spans="1:7">
      <c r="A14" s="72" t="s">
        <v>110</v>
      </c>
      <c r="B14" s="71"/>
      <c r="C14" s="71"/>
      <c r="D14" s="71"/>
      <c r="E14" s="71"/>
      <c r="F14" s="71"/>
      <c r="G14" s="71"/>
    </row>
    <row r="15" spans="1:7">
      <c r="A15" s="72" t="s">
        <v>114</v>
      </c>
    </row>
    <row r="16" spans="1:7">
      <c r="A16" s="7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XFD1048576"/>
    </sheetView>
  </sheetViews>
  <sheetFormatPr baseColWidth="10" defaultColWidth="11.42578125" defaultRowHeight="11.25"/>
  <cols>
    <col min="1" max="1" width="61.42578125" style="15" customWidth="1"/>
    <col min="2" max="2" width="16.42578125" style="15" customWidth="1"/>
    <col min="3" max="3" width="14.140625" style="15" customWidth="1"/>
    <col min="4" max="4" width="14.42578125" style="15" customWidth="1"/>
    <col min="5" max="16384" width="11.42578125" style="15"/>
  </cols>
  <sheetData>
    <row r="1" spans="1:4">
      <c r="A1" s="78" t="s">
        <v>146</v>
      </c>
    </row>
    <row r="3" spans="1:4" ht="12" thickBot="1"/>
    <row r="4" spans="1:4">
      <c r="A4" s="289"/>
      <c r="B4" s="288" t="s">
        <v>87</v>
      </c>
      <c r="C4" s="288"/>
      <c r="D4" s="161" t="s">
        <v>88</v>
      </c>
    </row>
    <row r="5" spans="1:4">
      <c r="A5" s="291"/>
      <c r="B5" s="66" t="s">
        <v>89</v>
      </c>
      <c r="C5" s="66" t="s">
        <v>90</v>
      </c>
      <c r="D5" s="163" t="s">
        <v>90</v>
      </c>
    </row>
    <row r="6" spans="1:4">
      <c r="A6" s="187" t="s">
        <v>52</v>
      </c>
      <c r="B6" s="8">
        <v>3307</v>
      </c>
      <c r="C6" s="165">
        <v>0.18225044859953177</v>
      </c>
      <c r="D6" s="166">
        <v>0.14000000000000001</v>
      </c>
    </row>
    <row r="7" spans="1:4">
      <c r="A7" s="188" t="s">
        <v>115</v>
      </c>
      <c r="B7" s="8">
        <v>1099.9000000000001</v>
      </c>
      <c r="C7" s="165">
        <v>6.0616047298042035E-2</v>
      </c>
      <c r="D7" s="166">
        <v>7.0000000000000007E-2</v>
      </c>
    </row>
    <row r="8" spans="1:4">
      <c r="A8" s="188" t="s">
        <v>116</v>
      </c>
      <c r="B8" s="8">
        <v>1408.26</v>
      </c>
      <c r="C8" s="165">
        <v>7.7609923418438656E-2</v>
      </c>
      <c r="D8" s="166">
        <v>0.06</v>
      </c>
    </row>
    <row r="9" spans="1:4">
      <c r="A9" s="188" t="s">
        <v>117</v>
      </c>
      <c r="B9" s="8">
        <v>570.67999999999995</v>
      </c>
      <c r="C9" s="165">
        <v>3.1450464471357964E-2</v>
      </c>
      <c r="D9" s="166">
        <v>0.03</v>
      </c>
    </row>
    <row r="10" spans="1:4">
      <c r="A10" s="188" t="s">
        <v>118</v>
      </c>
      <c r="B10" s="8">
        <v>463.1</v>
      </c>
      <c r="C10" s="165">
        <v>2.5521676064845226E-2</v>
      </c>
      <c r="D10" s="166">
        <v>0.03</v>
      </c>
    </row>
    <row r="11" spans="1:4">
      <c r="A11" s="188" t="s">
        <v>119</v>
      </c>
      <c r="B11" s="8">
        <v>341.17</v>
      </c>
      <c r="C11" s="165">
        <v>1.8802051874418583E-2</v>
      </c>
      <c r="D11" s="166">
        <v>0.02</v>
      </c>
    </row>
    <row r="12" spans="1:4">
      <c r="A12" s="188" t="s">
        <v>120</v>
      </c>
      <c r="B12" s="8">
        <v>498.69</v>
      </c>
      <c r="C12" s="165">
        <v>2.7483059029966887E-2</v>
      </c>
      <c r="D12" s="166">
        <v>0.05</v>
      </c>
    </row>
    <row r="13" spans="1:4">
      <c r="A13" s="188" t="s">
        <v>121</v>
      </c>
      <c r="B13" s="8">
        <v>743.02</v>
      </c>
      <c r="C13" s="165">
        <v>4.0948209349387386E-2</v>
      </c>
      <c r="D13" s="166">
        <v>0.09</v>
      </c>
    </row>
    <row r="14" spans="1:4">
      <c r="A14" s="188" t="s">
        <v>20</v>
      </c>
      <c r="B14" s="8">
        <v>3162.41</v>
      </c>
      <c r="C14" s="165">
        <v>0.17428202030711981</v>
      </c>
      <c r="D14" s="166">
        <v>0.18</v>
      </c>
    </row>
    <row r="15" spans="1:4">
      <c r="A15" s="188" t="s">
        <v>63</v>
      </c>
      <c r="B15" s="8">
        <v>2220.54</v>
      </c>
      <c r="C15" s="165">
        <v>0.12237508652349691</v>
      </c>
      <c r="D15" s="166">
        <v>0.13</v>
      </c>
    </row>
    <row r="16" spans="1:4">
      <c r="A16" s="188" t="s">
        <v>19</v>
      </c>
      <c r="B16" s="8">
        <v>1580.87</v>
      </c>
      <c r="C16" s="165">
        <v>8.7122548133517316E-2</v>
      </c>
      <c r="D16" s="166">
        <v>0.1</v>
      </c>
    </row>
    <row r="17" spans="1:4">
      <c r="A17" s="188" t="s">
        <v>16</v>
      </c>
      <c r="B17" s="8">
        <v>1891.97</v>
      </c>
      <c r="C17" s="165">
        <v>0.10426742704471005</v>
      </c>
      <c r="D17" s="166">
        <v>7.0000000000000007E-2</v>
      </c>
    </row>
    <row r="18" spans="1:4">
      <c r="A18" s="189" t="s">
        <v>122</v>
      </c>
      <c r="B18" s="8">
        <v>857.75</v>
      </c>
      <c r="C18" s="165">
        <v>4.7271037885167337E-2</v>
      </c>
      <c r="D18" s="166">
        <v>0.03</v>
      </c>
    </row>
    <row r="19" spans="1:4">
      <c r="A19" s="186" t="s">
        <v>123</v>
      </c>
      <c r="B19" s="68">
        <v>18145.36</v>
      </c>
      <c r="C19" s="77">
        <v>0.99999999999999978</v>
      </c>
      <c r="D19" s="185">
        <v>1</v>
      </c>
    </row>
    <row r="20" spans="1:4" ht="12" thickBot="1">
      <c r="A20" s="169" t="s">
        <v>124</v>
      </c>
      <c r="B20" s="170" t="s">
        <v>106</v>
      </c>
      <c r="C20" s="171">
        <v>1.7451311062760488E-2</v>
      </c>
      <c r="D20" s="172">
        <v>2.59689946173054E-2</v>
      </c>
    </row>
    <row r="22" spans="1:4" s="70" customFormat="1">
      <c r="A22" s="70" t="s">
        <v>107</v>
      </c>
    </row>
    <row r="23" spans="1:4" s="70" customFormat="1">
      <c r="A23" s="70" t="s">
        <v>86</v>
      </c>
    </row>
    <row r="24" spans="1:4" s="70" customFormat="1">
      <c r="A24" s="70" t="s">
        <v>125</v>
      </c>
    </row>
  </sheetData>
  <mergeCells count="2">
    <mergeCell ref="B4:C4"/>
    <mergeCell ref="A4:A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G8" sqref="A1:XFD1048576"/>
    </sheetView>
  </sheetViews>
  <sheetFormatPr baseColWidth="10" defaultColWidth="11.42578125" defaultRowHeight="11.25"/>
  <cols>
    <col min="1" max="1" width="85.7109375" style="15" bestFit="1" customWidth="1"/>
    <col min="2" max="2" width="19.28515625" style="15" bestFit="1" customWidth="1"/>
    <col min="3" max="3" width="26.42578125" style="15" bestFit="1" customWidth="1"/>
    <col min="4" max="4" width="28.5703125" style="15" bestFit="1" customWidth="1"/>
    <col min="5" max="16384" width="11.42578125" style="15"/>
  </cols>
  <sheetData>
    <row r="1" spans="1:6">
      <c r="A1" s="78" t="s">
        <v>147</v>
      </c>
    </row>
    <row r="2" spans="1:6" ht="12" thickBot="1"/>
    <row r="3" spans="1:6">
      <c r="A3" s="190"/>
      <c r="B3" s="191"/>
      <c r="C3" s="292" t="s">
        <v>126</v>
      </c>
      <c r="D3" s="293"/>
      <c r="E3" s="71"/>
      <c r="F3" s="71"/>
    </row>
    <row r="4" spans="1:6">
      <c r="A4" s="192" t="s">
        <v>127</v>
      </c>
      <c r="B4" s="80" t="s">
        <v>128</v>
      </c>
      <c r="C4" s="79" t="s">
        <v>129</v>
      </c>
      <c r="D4" s="193" t="s">
        <v>130</v>
      </c>
      <c r="E4" s="71"/>
      <c r="F4" s="71"/>
    </row>
    <row r="5" spans="1:6">
      <c r="A5" s="194" t="s">
        <v>19</v>
      </c>
      <c r="B5" s="81">
        <v>0.47193001322056843</v>
      </c>
      <c r="C5" s="82">
        <v>0.22594752186588921</v>
      </c>
      <c r="D5" s="195">
        <v>0.22448979591836735</v>
      </c>
      <c r="E5" s="71"/>
      <c r="F5" s="71"/>
    </row>
    <row r="6" spans="1:6">
      <c r="A6" s="194" t="s">
        <v>116</v>
      </c>
      <c r="B6" s="81">
        <v>0.80345958842827325</v>
      </c>
      <c r="C6" s="82">
        <v>0.49374130737134908</v>
      </c>
      <c r="D6" s="195">
        <v>0.35465924895688455</v>
      </c>
      <c r="E6" s="71"/>
      <c r="F6" s="71"/>
    </row>
    <row r="7" spans="1:6">
      <c r="A7" s="194" t="s">
        <v>118</v>
      </c>
      <c r="B7" s="81">
        <v>0.74245303390196493</v>
      </c>
      <c r="C7" s="82">
        <v>0.74618320610687028</v>
      </c>
      <c r="D7" s="195">
        <v>0.41221374045801529</v>
      </c>
      <c r="E7" s="71"/>
      <c r="F7" s="71"/>
    </row>
    <row r="8" spans="1:6">
      <c r="A8" s="194" t="s">
        <v>119</v>
      </c>
      <c r="B8" s="83" t="s">
        <v>131</v>
      </c>
      <c r="C8" s="84" t="s">
        <v>131</v>
      </c>
      <c r="D8" s="196" t="s">
        <v>131</v>
      </c>
      <c r="E8" s="71"/>
      <c r="F8" s="71"/>
    </row>
    <row r="9" spans="1:6">
      <c r="A9" s="194" t="s">
        <v>122</v>
      </c>
      <c r="B9" s="81">
        <v>0.39904401049256771</v>
      </c>
      <c r="C9" s="82">
        <v>0.74438687392055269</v>
      </c>
      <c r="D9" s="195">
        <v>0.59758203799654575</v>
      </c>
      <c r="E9" s="71"/>
      <c r="F9" s="71"/>
    </row>
    <row r="10" spans="1:6">
      <c r="A10" s="194" t="s">
        <v>121</v>
      </c>
      <c r="B10" s="81">
        <v>0.20142122688487524</v>
      </c>
      <c r="C10" s="82">
        <v>0.64795918367346939</v>
      </c>
      <c r="D10" s="195">
        <v>0.44387755102040816</v>
      </c>
      <c r="E10" s="71"/>
      <c r="F10" s="71"/>
    </row>
    <row r="11" spans="1:6">
      <c r="A11" s="194" t="s">
        <v>115</v>
      </c>
      <c r="B11" s="81">
        <v>0.43051186471497405</v>
      </c>
      <c r="C11" s="82">
        <v>0.56896551724137934</v>
      </c>
      <c r="D11" s="195">
        <v>0.30268199233716475</v>
      </c>
      <c r="E11" s="71"/>
      <c r="F11" s="71"/>
    </row>
    <row r="12" spans="1:6">
      <c r="A12" s="194" t="s">
        <v>16</v>
      </c>
      <c r="B12" s="83" t="s">
        <v>131</v>
      </c>
      <c r="C12" s="84" t="s">
        <v>131</v>
      </c>
      <c r="D12" s="196" t="s">
        <v>131</v>
      </c>
      <c r="E12" s="71"/>
      <c r="F12" s="71"/>
    </row>
    <row r="13" spans="1:6">
      <c r="A13" s="194" t="s">
        <v>117</v>
      </c>
      <c r="B13" s="81">
        <v>0.63653886591434783</v>
      </c>
      <c r="C13" s="82">
        <v>0.71673003802281365</v>
      </c>
      <c r="D13" s="195">
        <v>0.46958174904942968</v>
      </c>
      <c r="E13" s="71"/>
      <c r="F13" s="71"/>
    </row>
    <row r="14" spans="1:6">
      <c r="A14" s="194" t="s">
        <v>52</v>
      </c>
      <c r="B14" s="81">
        <v>0.17807075899606895</v>
      </c>
      <c r="C14" s="82">
        <v>4.4041450777202069E-2</v>
      </c>
      <c r="D14" s="195">
        <v>0.15803108808290156</v>
      </c>
      <c r="E14" s="71"/>
      <c r="F14" s="71"/>
    </row>
    <row r="15" spans="1:6">
      <c r="A15" s="194" t="s">
        <v>63</v>
      </c>
      <c r="B15" s="81">
        <v>0.19609194159979104</v>
      </c>
      <c r="C15" s="82">
        <v>0.30110497237569062</v>
      </c>
      <c r="D15" s="195">
        <v>0.32044198895027626</v>
      </c>
      <c r="E15" s="71"/>
      <c r="F15" s="71"/>
    </row>
    <row r="16" spans="1:6">
      <c r="A16" s="194" t="s">
        <v>20</v>
      </c>
      <c r="B16" s="81">
        <v>0.2177326785584412</v>
      </c>
      <c r="C16" s="82">
        <v>0.57788944723618085</v>
      </c>
      <c r="D16" s="195">
        <v>0.47989949748743721</v>
      </c>
      <c r="E16" s="71"/>
      <c r="F16" s="71"/>
    </row>
    <row r="17" spans="1:6">
      <c r="A17" s="194" t="s">
        <v>120</v>
      </c>
      <c r="B17" s="83" t="s">
        <v>131</v>
      </c>
      <c r="C17" s="84" t="s">
        <v>131</v>
      </c>
      <c r="D17" s="196" t="s">
        <v>131</v>
      </c>
      <c r="E17" s="71"/>
      <c r="F17" s="71"/>
    </row>
    <row r="18" spans="1:6">
      <c r="A18" s="197" t="s">
        <v>123</v>
      </c>
      <c r="B18" s="85">
        <v>0.29719774091007295</v>
      </c>
      <c r="C18" s="85">
        <v>0.29719774091007295</v>
      </c>
      <c r="D18" s="198">
        <v>0.37262817924909164</v>
      </c>
      <c r="E18" s="71"/>
      <c r="F18" s="71"/>
    </row>
    <row r="19" spans="1:6" ht="12" thickBot="1">
      <c r="A19" s="199" t="s">
        <v>132</v>
      </c>
      <c r="B19" s="200">
        <v>0.10668755306879761</v>
      </c>
      <c r="C19" s="200">
        <v>0.10668755306879761</v>
      </c>
      <c r="D19" s="201">
        <v>0.23652790555836961</v>
      </c>
      <c r="E19" s="71"/>
      <c r="F19" s="71"/>
    </row>
    <row r="20" spans="1:6">
      <c r="A20" s="86"/>
      <c r="B20" s="87"/>
      <c r="C20" s="88"/>
      <c r="D20" s="71"/>
      <c r="E20" s="71"/>
      <c r="F20" s="71"/>
    </row>
    <row r="21" spans="1:6">
      <c r="A21" s="92" t="s">
        <v>133</v>
      </c>
      <c r="B21" s="71"/>
      <c r="C21" s="71"/>
      <c r="D21" s="71"/>
      <c r="E21" s="71"/>
      <c r="F21" s="71"/>
    </row>
    <row r="22" spans="1:6">
      <c r="A22" s="72" t="s">
        <v>85</v>
      </c>
      <c r="B22" s="71"/>
      <c r="C22" s="71"/>
      <c r="D22" s="71"/>
      <c r="E22" s="71"/>
      <c r="F22" s="71"/>
    </row>
    <row r="23" spans="1:6">
      <c r="A23" s="72" t="s">
        <v>134</v>
      </c>
      <c r="B23" s="71"/>
      <c r="C23" s="71"/>
      <c r="D23" s="71"/>
      <c r="E23" s="71"/>
      <c r="F23" s="71"/>
    </row>
    <row r="24" spans="1:6">
      <c r="A24" s="89"/>
      <c r="B24" s="89"/>
      <c r="C24" s="89"/>
      <c r="D24" s="89"/>
      <c r="E24" s="89"/>
      <c r="F24" s="71"/>
    </row>
    <row r="25" spans="1:6">
      <c r="A25" s="90"/>
      <c r="B25" s="91"/>
      <c r="C25" s="88"/>
      <c r="D25" s="88"/>
      <c r="E25" s="88"/>
      <c r="F25" s="71"/>
    </row>
    <row r="26" spans="1:6">
      <c r="A26" s="71"/>
      <c r="B26" s="87"/>
      <c r="C26" s="88"/>
      <c r="D26" s="71"/>
      <c r="E26" s="71"/>
      <c r="F26" s="71"/>
    </row>
    <row r="27" spans="1:6">
      <c r="A27" s="71"/>
      <c r="B27" s="71"/>
      <c r="C27" s="71"/>
      <c r="D27" s="71"/>
      <c r="E27" s="71"/>
      <c r="F27" s="71"/>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heetViews>
  <sheetFormatPr baseColWidth="10" defaultRowHeight="15"/>
  <cols>
    <col min="1" max="1" width="41.85546875" bestFit="1" customWidth="1"/>
    <col min="2" max="2" width="15.7109375" customWidth="1"/>
    <col min="3" max="3" width="22.7109375" customWidth="1"/>
    <col min="4" max="4" width="15.7109375" customWidth="1"/>
    <col min="5" max="5" width="22.7109375" customWidth="1"/>
  </cols>
  <sheetData>
    <row r="1" spans="1:5">
      <c r="A1" s="1" t="s">
        <v>157</v>
      </c>
    </row>
    <row r="2" spans="1:5" ht="15.75" thickBot="1"/>
    <row r="3" spans="1:5" ht="22.5">
      <c r="A3" s="4" t="s">
        <v>2</v>
      </c>
      <c r="B3" s="5" t="s">
        <v>3</v>
      </c>
      <c r="C3" s="5" t="s">
        <v>154</v>
      </c>
      <c r="D3" s="5" t="s">
        <v>4</v>
      </c>
      <c r="E3" s="6" t="s">
        <v>154</v>
      </c>
    </row>
    <row r="4" spans="1:5">
      <c r="A4" s="7" t="s">
        <v>5</v>
      </c>
      <c r="B4" s="8">
        <v>3283</v>
      </c>
      <c r="C4" s="9">
        <v>3.7919563861489061</v>
      </c>
      <c r="D4" s="8">
        <v>80986</v>
      </c>
      <c r="E4" s="10">
        <v>3.673780819730434</v>
      </c>
    </row>
    <row r="5" spans="1:5">
      <c r="A5" s="7" t="s">
        <v>6</v>
      </c>
      <c r="B5" s="8">
        <v>654.03340500000002</v>
      </c>
      <c r="C5" s="9">
        <v>0.9804201589588466</v>
      </c>
      <c r="D5" s="8">
        <v>18974.153413</v>
      </c>
      <c r="E5" s="10">
        <v>1.1666053573270632</v>
      </c>
    </row>
    <row r="6" spans="1:5">
      <c r="A6" s="7" t="s">
        <v>7</v>
      </c>
      <c r="B6" s="8">
        <v>261.09955200000002</v>
      </c>
      <c r="C6" s="9">
        <v>1.3283508963168986</v>
      </c>
      <c r="D6" s="8">
        <v>8120.3861269999998</v>
      </c>
      <c r="E6" s="10">
        <v>1.7198170233496644</v>
      </c>
    </row>
    <row r="7" spans="1:5">
      <c r="A7" s="7" t="s">
        <v>8</v>
      </c>
      <c r="B7" s="8">
        <v>3524.7220000000002</v>
      </c>
      <c r="C7" s="9">
        <v>1.2845547517645595</v>
      </c>
      <c r="D7" s="8">
        <v>96736.591</v>
      </c>
      <c r="E7" s="10">
        <v>1.5185957228763518</v>
      </c>
    </row>
    <row r="8" spans="1:5" ht="15.75" thickBot="1">
      <c r="A8" s="11" t="s">
        <v>9</v>
      </c>
      <c r="B8" s="12">
        <v>24.121786500487939</v>
      </c>
      <c r="C8" s="13" t="s">
        <v>10</v>
      </c>
      <c r="D8" s="12">
        <v>26.524460214040062</v>
      </c>
      <c r="E8" s="14" t="s">
        <v>10</v>
      </c>
    </row>
    <row r="9" spans="1:5">
      <c r="A9" s="15"/>
      <c r="B9" s="15"/>
      <c r="C9" s="16"/>
      <c r="D9" s="15"/>
      <c r="E9" s="16"/>
    </row>
    <row r="10" spans="1:5">
      <c r="A10" s="294" t="s">
        <v>11</v>
      </c>
      <c r="B10" s="294"/>
      <c r="C10" s="294"/>
      <c r="D10" s="294"/>
      <c r="E10" s="294"/>
    </row>
    <row r="11" spans="1:5">
      <c r="A11" s="70" t="s">
        <v>12</v>
      </c>
      <c r="B11" s="70"/>
      <c r="C11" s="93"/>
      <c r="D11" s="70"/>
      <c r="E11" s="93"/>
    </row>
    <row r="12" spans="1:5">
      <c r="A12" s="70" t="s">
        <v>13</v>
      </c>
      <c r="B12" s="70"/>
      <c r="C12" s="93"/>
      <c r="D12" s="70"/>
      <c r="E12" s="93"/>
    </row>
  </sheetData>
  <mergeCells count="1">
    <mergeCell ref="A10:E10"/>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baseColWidth="10" defaultRowHeight="15"/>
  <cols>
    <col min="1" max="4" width="20.7109375" customWidth="1"/>
  </cols>
  <sheetData>
    <row r="1" spans="1:10">
      <c r="A1" s="78" t="s">
        <v>156</v>
      </c>
    </row>
    <row r="2" spans="1:10" ht="15.75" thickBot="1"/>
    <row r="3" spans="1:10">
      <c r="A3" s="63" t="s">
        <v>15</v>
      </c>
      <c r="B3" s="64" t="s">
        <v>24</v>
      </c>
      <c r="C3" s="64" t="s">
        <v>25</v>
      </c>
      <c r="D3" s="65" t="s">
        <v>26</v>
      </c>
    </row>
    <row r="4" spans="1:10">
      <c r="A4" s="58" t="s">
        <v>16</v>
      </c>
      <c r="B4" s="57">
        <v>10.029159746499156</v>
      </c>
      <c r="C4" s="57">
        <v>3.3698385788108176</v>
      </c>
      <c r="D4" s="59">
        <v>0.97471824550715813</v>
      </c>
    </row>
    <row r="5" spans="1:10">
      <c r="A5" s="58" t="s">
        <v>17</v>
      </c>
      <c r="B5" s="57">
        <v>25.799623346181626</v>
      </c>
      <c r="C5" s="57">
        <v>30.156410741741851</v>
      </c>
      <c r="D5" s="59">
        <v>19.281145293938472</v>
      </c>
    </row>
    <row r="6" spans="1:10">
      <c r="A6" s="58" t="s">
        <v>18</v>
      </c>
      <c r="B6" s="57">
        <v>6.22744148332833</v>
      </c>
      <c r="C6" s="57">
        <v>9.0931662733648899</v>
      </c>
      <c r="D6" s="59">
        <v>32.988120621382883</v>
      </c>
    </row>
    <row r="7" spans="1:10">
      <c r="A7" s="58" t="s">
        <v>19</v>
      </c>
      <c r="B7" s="57">
        <v>15.195666495116493</v>
      </c>
      <c r="C7" s="57">
        <v>15.059279732049774</v>
      </c>
      <c r="D7" s="59">
        <v>16.448370392933292</v>
      </c>
    </row>
    <row r="8" spans="1:10">
      <c r="A8" s="58" t="s">
        <v>20</v>
      </c>
      <c r="B8" s="57">
        <v>12.412553387189115</v>
      </c>
      <c r="C8" s="57">
        <v>12.160946121704592</v>
      </c>
      <c r="D8" s="59">
        <v>11.056960097471825</v>
      </c>
    </row>
    <row r="9" spans="1:10">
      <c r="A9" s="58" t="s">
        <v>21</v>
      </c>
      <c r="B9" s="57">
        <v>9.7373920553167022</v>
      </c>
      <c r="C9" s="57">
        <v>10.554211676695626</v>
      </c>
      <c r="D9" s="59">
        <v>7.7977459640572651</v>
      </c>
    </row>
    <row r="10" spans="1:10">
      <c r="A10" s="58" t="s">
        <v>22</v>
      </c>
      <c r="B10" s="57">
        <v>20.530413462395046</v>
      </c>
      <c r="C10" s="57">
        <v>19.188192688720541</v>
      </c>
      <c r="D10" s="59">
        <v>8.9856838257691134</v>
      </c>
    </row>
    <row r="11" spans="1:10" ht="15.75" thickBot="1">
      <c r="A11" s="60" t="s">
        <v>23</v>
      </c>
      <c r="B11" s="61">
        <v>6.7750023973521881E-2</v>
      </c>
      <c r="C11" s="61">
        <v>0.4179541869119055</v>
      </c>
      <c r="D11" s="62">
        <v>2.467255558939994</v>
      </c>
    </row>
    <row r="13" spans="1:10">
      <c r="A13" s="295" t="s">
        <v>11</v>
      </c>
      <c r="B13" s="295"/>
      <c r="C13" s="295"/>
      <c r="D13" s="295"/>
      <c r="E13" s="295"/>
      <c r="F13" s="295"/>
      <c r="G13" s="295"/>
      <c r="H13" s="295"/>
      <c r="I13" s="295"/>
      <c r="J13" s="295"/>
    </row>
    <row r="14" spans="1:10">
      <c r="A14" s="94" t="s">
        <v>12</v>
      </c>
      <c r="B14" s="94"/>
      <c r="C14" s="94"/>
      <c r="D14" s="94"/>
      <c r="E14" s="94"/>
      <c r="F14" s="94"/>
      <c r="G14" s="94"/>
      <c r="H14" s="94"/>
      <c r="I14" s="94"/>
      <c r="J14" s="94"/>
    </row>
    <row r="15" spans="1:10" ht="25.5" customHeight="1">
      <c r="A15" s="295" t="s">
        <v>14</v>
      </c>
      <c r="B15" s="295"/>
      <c r="C15" s="295"/>
      <c r="D15" s="295"/>
      <c r="E15" s="295"/>
      <c r="F15" s="295"/>
      <c r="G15" s="295"/>
      <c r="H15" s="295"/>
      <c r="I15" s="295"/>
      <c r="J15" s="295"/>
    </row>
    <row r="16" spans="1:10">
      <c r="A16" s="19"/>
      <c r="B16" s="19"/>
      <c r="C16" s="19"/>
      <c r="D16" s="19"/>
      <c r="E16" s="19"/>
      <c r="F16" s="19"/>
      <c r="G16" s="19"/>
      <c r="H16" s="19"/>
      <c r="I16" s="19"/>
      <c r="J16" s="19"/>
    </row>
    <row r="17" spans="1:10">
      <c r="A17" s="19"/>
      <c r="B17" s="19"/>
      <c r="C17" s="19"/>
      <c r="D17" s="19"/>
      <c r="E17" s="19"/>
      <c r="F17" s="19"/>
      <c r="G17" s="19"/>
      <c r="H17" s="19"/>
      <c r="I17" s="19"/>
      <c r="J17" s="19"/>
    </row>
    <row r="18" spans="1:10">
      <c r="A18" s="23"/>
      <c r="B18" s="23"/>
      <c r="C18" s="23"/>
      <c r="D18" s="23"/>
      <c r="E18" s="19"/>
      <c r="F18" s="19"/>
      <c r="G18" s="19"/>
      <c r="H18" s="19"/>
      <c r="I18" s="19"/>
      <c r="J18" s="19"/>
    </row>
    <row r="19" spans="1:10">
      <c r="A19" s="23"/>
      <c r="B19" s="23"/>
      <c r="C19" s="23"/>
      <c r="D19" s="23"/>
      <c r="E19" s="19"/>
      <c r="F19" s="19"/>
      <c r="G19" s="19"/>
      <c r="H19" s="19"/>
      <c r="I19" s="19"/>
      <c r="J19" s="19"/>
    </row>
    <row r="20" spans="1:10">
      <c r="A20" s="23"/>
      <c r="B20" s="23"/>
      <c r="C20" s="23"/>
      <c r="D20" s="23"/>
      <c r="E20" s="19"/>
      <c r="F20" s="19"/>
      <c r="G20" s="19"/>
      <c r="H20" s="19"/>
      <c r="I20" s="19"/>
      <c r="J20" s="19"/>
    </row>
    <row r="21" spans="1:10">
      <c r="A21" s="23"/>
      <c r="B21" s="23"/>
      <c r="C21" s="23"/>
      <c r="D21" s="23"/>
      <c r="E21" s="19"/>
      <c r="F21" s="19"/>
      <c r="G21" s="19"/>
      <c r="H21" s="19"/>
      <c r="I21" s="19"/>
      <c r="J21" s="19"/>
    </row>
    <row r="22" spans="1:10">
      <c r="E22" s="20"/>
      <c r="F22" s="19"/>
      <c r="G22" s="19"/>
      <c r="H22" s="19"/>
      <c r="I22" s="19"/>
      <c r="J22" s="19"/>
    </row>
    <row r="23" spans="1:10">
      <c r="E23" s="22"/>
      <c r="F23" s="19"/>
      <c r="G23" s="19"/>
      <c r="H23" s="19"/>
      <c r="I23" s="19"/>
      <c r="J23" s="19"/>
    </row>
    <row r="24" spans="1:10">
      <c r="E24" s="21"/>
      <c r="F24" s="19"/>
      <c r="G24" s="19"/>
      <c r="H24" s="19"/>
      <c r="I24" s="19"/>
      <c r="J24" s="19"/>
    </row>
    <row r="25" spans="1:10">
      <c r="E25" s="21"/>
      <c r="F25" s="19"/>
      <c r="G25" s="19"/>
      <c r="H25" s="19"/>
      <c r="I25" s="19"/>
      <c r="J25" s="19"/>
    </row>
    <row r="26" spans="1:10">
      <c r="E26" s="21"/>
      <c r="F26" s="19"/>
      <c r="G26" s="19"/>
      <c r="H26" s="19"/>
      <c r="I26" s="19"/>
      <c r="J26" s="19"/>
    </row>
    <row r="27" spans="1:10">
      <c r="E27" s="21"/>
      <c r="F27" s="19"/>
      <c r="G27" s="19"/>
      <c r="H27" s="19"/>
      <c r="I27" s="19"/>
      <c r="J27" s="19"/>
    </row>
    <row r="28" spans="1:10">
      <c r="E28" s="21"/>
      <c r="F28" s="19"/>
      <c r="G28" s="19"/>
      <c r="H28" s="19"/>
      <c r="I28" s="19"/>
      <c r="J28" s="19"/>
    </row>
    <row r="29" spans="1:10">
      <c r="E29" s="21"/>
      <c r="F29" s="19"/>
      <c r="G29" s="19"/>
      <c r="H29" s="19"/>
      <c r="I29" s="19"/>
      <c r="J29" s="19"/>
    </row>
    <row r="30" spans="1:10">
      <c r="E30" s="21"/>
      <c r="F30" s="19"/>
      <c r="G30" s="19"/>
      <c r="H30" s="19"/>
      <c r="I30" s="19"/>
      <c r="J30" s="19"/>
    </row>
  </sheetData>
  <mergeCells count="2">
    <mergeCell ref="A13:J13"/>
    <mergeCell ref="A15:J1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heetViews>
  <sheetFormatPr baseColWidth="10" defaultRowHeight="15"/>
  <cols>
    <col min="1" max="1" width="20.7109375" customWidth="1"/>
    <col min="2" max="2" width="14" customWidth="1"/>
    <col min="3" max="3" width="13" customWidth="1"/>
    <col min="4" max="5" width="14" bestFit="1" customWidth="1"/>
    <col min="6" max="6" width="15" bestFit="1" customWidth="1"/>
    <col min="7" max="7" width="17.7109375" bestFit="1" customWidth="1"/>
    <col min="8" max="8" width="15" bestFit="1" customWidth="1"/>
  </cols>
  <sheetData>
    <row r="1" spans="1:8">
      <c r="A1" s="78" t="s">
        <v>155</v>
      </c>
      <c r="B1" s="15"/>
      <c r="C1" s="15"/>
      <c r="D1" s="15"/>
      <c r="E1" s="15"/>
      <c r="F1" s="15"/>
      <c r="G1" s="15"/>
    </row>
    <row r="2" spans="1:8" ht="15.75" thickBot="1">
      <c r="A2" s="15"/>
      <c r="B2" s="15"/>
      <c r="C2" s="15"/>
      <c r="D2" s="15"/>
      <c r="E2" s="15"/>
      <c r="F2" s="15"/>
      <c r="G2" s="15"/>
    </row>
    <row r="3" spans="1:8">
      <c r="A3" s="51" t="s">
        <v>28</v>
      </c>
      <c r="B3" s="52" t="s">
        <v>29</v>
      </c>
      <c r="C3" s="52" t="s">
        <v>30</v>
      </c>
      <c r="D3" s="52" t="s">
        <v>31</v>
      </c>
      <c r="E3" s="52" t="s">
        <v>32</v>
      </c>
      <c r="F3" s="52" t="s">
        <v>33</v>
      </c>
      <c r="G3" s="52" t="s">
        <v>34</v>
      </c>
      <c r="H3" s="53"/>
    </row>
    <row r="4" spans="1:8" ht="23.25">
      <c r="A4" s="46" t="s">
        <v>35</v>
      </c>
      <c r="B4" s="8">
        <v>34.375</v>
      </c>
      <c r="C4" s="8">
        <v>34.375</v>
      </c>
      <c r="D4" s="8">
        <v>12.5</v>
      </c>
      <c r="E4" s="8">
        <v>6.25</v>
      </c>
      <c r="F4" s="8">
        <v>12.5</v>
      </c>
      <c r="G4" s="8">
        <v>0</v>
      </c>
      <c r="H4" s="47">
        <v>100</v>
      </c>
    </row>
    <row r="5" spans="1:8" ht="23.25">
      <c r="A5" s="46" t="s">
        <v>36</v>
      </c>
      <c r="B5" s="8">
        <v>47.796610169491522</v>
      </c>
      <c r="C5" s="8">
        <v>46.101694915254235</v>
      </c>
      <c r="D5" s="8">
        <v>5.0847457627118642</v>
      </c>
      <c r="E5" s="8">
        <v>0.67796610169491522</v>
      </c>
      <c r="F5" s="8">
        <v>0.33898305084745761</v>
      </c>
      <c r="G5" s="8">
        <v>0</v>
      </c>
      <c r="H5" s="47">
        <v>100</v>
      </c>
    </row>
    <row r="6" spans="1:8" ht="23.25">
      <c r="A6" s="46" t="s">
        <v>37</v>
      </c>
      <c r="B6" s="8">
        <v>53.90625</v>
      </c>
      <c r="C6" s="8">
        <v>38.28125</v>
      </c>
      <c r="D6" s="8">
        <v>7.421875</v>
      </c>
      <c r="E6" s="8">
        <v>0.390625</v>
      </c>
      <c r="F6" s="8">
        <v>0</v>
      </c>
      <c r="G6" s="8">
        <v>0</v>
      </c>
      <c r="H6" s="47">
        <v>100</v>
      </c>
    </row>
    <row r="7" spans="1:8" ht="23.25">
      <c r="A7" s="46" t="s">
        <v>38</v>
      </c>
      <c r="B7" s="8">
        <v>57.962962962962962</v>
      </c>
      <c r="C7" s="8">
        <v>40.74074074074074</v>
      </c>
      <c r="D7" s="8">
        <v>1.2962962962962963</v>
      </c>
      <c r="E7" s="8">
        <v>0</v>
      </c>
      <c r="F7" s="8">
        <v>0</v>
      </c>
      <c r="G7" s="8">
        <v>0</v>
      </c>
      <c r="H7" s="47">
        <v>99.999999999999986</v>
      </c>
    </row>
    <row r="8" spans="1:8" ht="23.25">
      <c r="A8" s="46" t="s">
        <v>39</v>
      </c>
      <c r="B8" s="8">
        <v>58.135860979462876</v>
      </c>
      <c r="C8" s="8">
        <v>36.176935229067929</v>
      </c>
      <c r="D8" s="8">
        <v>3.0015797788309637</v>
      </c>
      <c r="E8" s="8">
        <v>0.15797788309636651</v>
      </c>
      <c r="F8" s="8">
        <v>2.5276461295418642</v>
      </c>
      <c r="G8" s="8">
        <v>0</v>
      </c>
      <c r="H8" s="47">
        <v>100</v>
      </c>
    </row>
    <row r="9" spans="1:8" ht="23.25">
      <c r="A9" s="54" t="s">
        <v>40</v>
      </c>
      <c r="B9" s="55">
        <v>69.60097471824551</v>
      </c>
      <c r="C9" s="55">
        <v>27.017971367651537</v>
      </c>
      <c r="D9" s="55">
        <v>2.3454157782515992</v>
      </c>
      <c r="E9" s="55">
        <v>0.33505939689308561</v>
      </c>
      <c r="F9" s="55">
        <v>0.70057873895826983</v>
      </c>
      <c r="G9" s="55">
        <v>0</v>
      </c>
      <c r="H9" s="56">
        <v>100.00000000000001</v>
      </c>
    </row>
    <row r="10" spans="1:8" ht="23.25">
      <c r="A10" s="46" t="s">
        <v>41</v>
      </c>
      <c r="B10" s="8">
        <v>71.625344352617077</v>
      </c>
      <c r="C10" s="8">
        <v>24.517906336088153</v>
      </c>
      <c r="D10" s="8">
        <v>2.4793388429752068</v>
      </c>
      <c r="E10" s="8">
        <v>0.82644628099173556</v>
      </c>
      <c r="F10" s="8">
        <v>0.55096418732782371</v>
      </c>
      <c r="G10" s="8">
        <v>0</v>
      </c>
      <c r="H10" s="47">
        <v>99.999999999999986</v>
      </c>
    </row>
    <row r="11" spans="1:8" ht="23.25">
      <c r="A11" s="46" t="s">
        <v>42</v>
      </c>
      <c r="B11" s="8">
        <v>90.120036934441373</v>
      </c>
      <c r="C11" s="8">
        <v>9.3259464450600191</v>
      </c>
      <c r="D11" s="8">
        <v>0.36934441366574333</v>
      </c>
      <c r="E11" s="8">
        <v>0.18467220683287167</v>
      </c>
      <c r="F11" s="8">
        <v>0</v>
      </c>
      <c r="G11" s="8">
        <v>0</v>
      </c>
      <c r="H11" s="47">
        <v>100.00000000000001</v>
      </c>
    </row>
    <row r="12" spans="1:8" ht="24" thickBot="1">
      <c r="A12" s="48" t="s">
        <v>43</v>
      </c>
      <c r="B12" s="49">
        <v>96.296296296296291</v>
      </c>
      <c r="C12" s="49">
        <v>3.7037037037037037</v>
      </c>
      <c r="D12" s="49">
        <v>0</v>
      </c>
      <c r="E12" s="49">
        <v>0</v>
      </c>
      <c r="F12" s="49">
        <v>0</v>
      </c>
      <c r="G12" s="49">
        <v>0</v>
      </c>
      <c r="H12" s="50">
        <v>100</v>
      </c>
    </row>
    <row r="13" spans="1:8">
      <c r="A13" s="15"/>
      <c r="B13" s="15"/>
      <c r="C13" s="15"/>
      <c r="D13" s="15"/>
      <c r="E13" s="15"/>
      <c r="F13" s="15"/>
      <c r="G13" s="15"/>
    </row>
    <row r="14" spans="1:8" ht="25.5" customHeight="1">
      <c r="A14" s="294" t="s">
        <v>11</v>
      </c>
      <c r="B14" s="294"/>
      <c r="C14" s="294"/>
      <c r="D14" s="294"/>
      <c r="E14" s="294"/>
      <c r="F14" s="294"/>
      <c r="G14" s="294"/>
      <c r="H14" s="24"/>
    </row>
    <row r="15" spans="1:8">
      <c r="A15" s="70" t="s">
        <v>12</v>
      </c>
      <c r="B15" s="70"/>
      <c r="C15" s="70"/>
      <c r="D15" s="70"/>
      <c r="E15" s="70"/>
      <c r="F15" s="70"/>
      <c r="G15" s="70"/>
      <c r="H15" s="3"/>
    </row>
    <row r="16" spans="1:8" ht="25.5" customHeight="1">
      <c r="A16" s="294" t="s">
        <v>27</v>
      </c>
      <c r="B16" s="294"/>
      <c r="C16" s="294"/>
      <c r="D16" s="294"/>
      <c r="E16" s="294"/>
      <c r="F16" s="294"/>
      <c r="G16" s="294"/>
      <c r="H16" s="24"/>
    </row>
    <row r="17" spans="1:8">
      <c r="A17" s="15"/>
      <c r="B17" s="15"/>
      <c r="C17" s="15"/>
      <c r="D17" s="15"/>
      <c r="E17" s="15"/>
      <c r="F17" s="15"/>
      <c r="G17" s="15"/>
      <c r="H17" s="3"/>
    </row>
    <row r="18" spans="1:8">
      <c r="A18" s="15"/>
      <c r="B18" s="15"/>
      <c r="C18" s="15"/>
      <c r="D18" s="15"/>
      <c r="E18" s="15"/>
      <c r="F18" s="15"/>
      <c r="G18" s="15"/>
      <c r="H18" s="3"/>
    </row>
    <row r="19" spans="1:8">
      <c r="A19" s="44"/>
      <c r="B19" s="44"/>
      <c r="C19" s="44"/>
      <c r="D19" s="44"/>
      <c r="E19" s="44"/>
      <c r="F19" s="44"/>
      <c r="G19" s="44"/>
      <c r="H19" s="44"/>
    </row>
    <row r="20" spans="1:8">
      <c r="A20" s="44"/>
      <c r="B20" s="44"/>
      <c r="C20" s="44"/>
      <c r="D20" s="44"/>
      <c r="E20" s="44"/>
      <c r="F20" s="44"/>
      <c r="G20" s="44"/>
      <c r="H20" s="44"/>
    </row>
    <row r="21" spans="1:8">
      <c r="A21" s="44"/>
      <c r="B21" s="44"/>
      <c r="C21" s="44"/>
      <c r="D21" s="44"/>
      <c r="E21" s="44"/>
      <c r="F21" s="44"/>
      <c r="G21" s="44"/>
      <c r="H21" s="44"/>
    </row>
    <row r="32" spans="1:8">
      <c r="A32" s="44"/>
      <c r="B32" s="44"/>
      <c r="C32" s="44"/>
      <c r="D32" s="44"/>
      <c r="E32" s="44"/>
      <c r="F32" s="44"/>
      <c r="G32" s="44"/>
      <c r="H32" s="44"/>
    </row>
    <row r="33" spans="1:8">
      <c r="A33" s="45"/>
      <c r="B33" s="45"/>
      <c r="C33" s="45"/>
      <c r="D33" s="45"/>
      <c r="E33" s="45"/>
      <c r="F33" s="45"/>
      <c r="G33" s="45"/>
      <c r="H33" s="45"/>
    </row>
    <row r="34" spans="1:8">
      <c r="A34" s="45"/>
      <c r="B34" s="45"/>
      <c r="C34" s="45"/>
      <c r="D34" s="45"/>
      <c r="E34" s="45"/>
      <c r="F34" s="45"/>
      <c r="G34" s="45"/>
      <c r="H34" s="45"/>
    </row>
    <row r="35" spans="1:8">
      <c r="A35" s="45"/>
      <c r="B35" s="45"/>
      <c r="C35" s="45"/>
      <c r="D35" s="45"/>
      <c r="E35" s="45"/>
      <c r="F35" s="45"/>
      <c r="G35" s="45"/>
      <c r="H35" s="45"/>
    </row>
    <row r="36" spans="1:8">
      <c r="A36" s="45"/>
      <c r="B36" s="45"/>
      <c r="C36" s="45"/>
      <c r="D36" s="45"/>
      <c r="E36" s="45"/>
      <c r="F36" s="45"/>
      <c r="G36" s="45"/>
      <c r="H36" s="45"/>
    </row>
    <row r="37" spans="1:8">
      <c r="A37" s="45"/>
      <c r="B37" s="45"/>
      <c r="C37" s="45"/>
      <c r="D37" s="45"/>
      <c r="E37" s="45"/>
      <c r="F37" s="45"/>
      <c r="G37" s="45"/>
      <c r="H37" s="45"/>
    </row>
    <row r="38" spans="1:8">
      <c r="A38" s="45"/>
      <c r="B38" s="45"/>
      <c r="C38" s="45"/>
      <c r="D38" s="45"/>
      <c r="E38" s="45"/>
      <c r="F38" s="45"/>
      <c r="G38" s="45"/>
      <c r="H38" s="45"/>
    </row>
    <row r="39" spans="1:8">
      <c r="A39" s="45"/>
      <c r="B39" s="45"/>
      <c r="C39" s="45"/>
      <c r="D39" s="45"/>
      <c r="E39" s="45"/>
      <c r="F39" s="45"/>
      <c r="G39" s="45"/>
      <c r="H39" s="45"/>
    </row>
    <row r="40" spans="1:8">
      <c r="A40" s="45"/>
      <c r="B40" s="45"/>
      <c r="C40" s="45"/>
      <c r="D40" s="45"/>
      <c r="E40" s="45"/>
      <c r="F40" s="45"/>
      <c r="G40" s="45"/>
      <c r="H40" s="45"/>
    </row>
    <row r="41" spans="1:8">
      <c r="A41" s="45"/>
      <c r="B41" s="45"/>
      <c r="C41" s="45"/>
      <c r="D41" s="45"/>
      <c r="E41" s="45"/>
      <c r="F41" s="45"/>
      <c r="G41" s="45"/>
      <c r="H41" s="45"/>
    </row>
    <row r="42" spans="1:8">
      <c r="A42" s="45"/>
      <c r="B42" s="45"/>
      <c r="C42" s="45"/>
      <c r="D42" s="45"/>
      <c r="E42" s="45"/>
      <c r="F42" s="45"/>
      <c r="G42" s="45"/>
      <c r="H42" s="45"/>
    </row>
    <row r="43" spans="1:8">
      <c r="A43" s="45"/>
      <c r="B43" s="45"/>
      <c r="C43" s="45"/>
      <c r="D43" s="45"/>
      <c r="E43" s="45"/>
      <c r="F43" s="45"/>
      <c r="G43" s="45"/>
      <c r="H43" s="45"/>
    </row>
    <row r="44" spans="1:8">
      <c r="A44" s="45"/>
      <c r="B44" s="45"/>
      <c r="C44" s="45"/>
      <c r="D44" s="45"/>
      <c r="E44" s="45"/>
      <c r="F44" s="45"/>
      <c r="G44" s="45"/>
      <c r="H44" s="45"/>
    </row>
    <row r="45" spans="1:8">
      <c r="A45" s="45"/>
      <c r="B45" s="45"/>
      <c r="C45" s="45"/>
      <c r="D45" s="45"/>
      <c r="E45" s="45"/>
      <c r="F45" s="45"/>
      <c r="G45" s="45"/>
      <c r="H45" s="45"/>
    </row>
    <row r="46" spans="1:8">
      <c r="A46" s="45"/>
      <c r="B46" s="45"/>
      <c r="C46" s="45"/>
      <c r="D46" s="45"/>
      <c r="E46" s="45"/>
      <c r="F46" s="45"/>
      <c r="G46" s="45"/>
      <c r="H46" s="45"/>
    </row>
    <row r="47" spans="1:8">
      <c r="A47" s="45"/>
      <c r="B47" s="45"/>
      <c r="C47" s="45"/>
      <c r="D47" s="45"/>
      <c r="E47" s="45"/>
      <c r="F47" s="45"/>
      <c r="G47" s="45"/>
      <c r="H47" s="45"/>
    </row>
    <row r="48" spans="1:8">
      <c r="A48" s="45"/>
      <c r="B48" s="45"/>
      <c r="C48" s="45"/>
      <c r="D48" s="45"/>
      <c r="E48" s="45"/>
      <c r="F48" s="45"/>
      <c r="G48" s="45"/>
      <c r="H48" s="45"/>
    </row>
    <row r="49" spans="1:8">
      <c r="A49" s="45"/>
      <c r="B49" s="45"/>
      <c r="C49" s="45"/>
      <c r="D49" s="45"/>
      <c r="E49" s="45"/>
      <c r="F49" s="45"/>
      <c r="G49" s="45"/>
      <c r="H49" s="45"/>
    </row>
    <row r="50" spans="1:8">
      <c r="A50" s="45"/>
      <c r="B50" s="45"/>
      <c r="C50" s="45"/>
      <c r="D50" s="45"/>
      <c r="E50" s="45"/>
      <c r="F50" s="45"/>
      <c r="G50" s="45"/>
      <c r="H50" s="45"/>
    </row>
    <row r="51" spans="1:8">
      <c r="A51" s="45"/>
      <c r="B51" s="45"/>
      <c r="C51" s="45"/>
      <c r="D51" s="45"/>
      <c r="E51" s="45"/>
      <c r="F51" s="45"/>
      <c r="G51" s="45"/>
      <c r="H51" s="45"/>
    </row>
    <row r="52" spans="1:8">
      <c r="A52" s="45"/>
      <c r="B52" s="45"/>
      <c r="C52" s="45"/>
      <c r="D52" s="45"/>
      <c r="E52" s="45"/>
      <c r="F52" s="45"/>
      <c r="G52" s="45"/>
      <c r="H52" s="45"/>
    </row>
    <row r="53" spans="1:8">
      <c r="A53" s="45"/>
      <c r="B53" s="45"/>
      <c r="C53" s="45"/>
      <c r="D53" s="45"/>
      <c r="E53" s="45"/>
      <c r="F53" s="45"/>
      <c r="G53" s="45"/>
      <c r="H53" s="45"/>
    </row>
    <row r="54" spans="1:8">
      <c r="A54" s="45"/>
      <c r="B54" s="45"/>
      <c r="C54" s="45"/>
      <c r="D54" s="45"/>
      <c r="E54" s="45"/>
      <c r="F54" s="45"/>
      <c r="G54" s="45"/>
      <c r="H54" s="45"/>
    </row>
    <row r="55" spans="1:8">
      <c r="A55" s="45"/>
      <c r="B55" s="45"/>
      <c r="C55" s="45"/>
      <c r="D55" s="45"/>
      <c r="E55" s="45"/>
      <c r="F55" s="45"/>
      <c r="G55" s="45"/>
      <c r="H55" s="45"/>
    </row>
    <row r="56" spans="1:8">
      <c r="A56" s="45"/>
      <c r="B56" s="45"/>
      <c r="C56" s="45"/>
      <c r="D56" s="45"/>
      <c r="E56" s="45"/>
      <c r="F56" s="45"/>
      <c r="G56" s="45"/>
      <c r="H56" s="45"/>
    </row>
    <row r="57" spans="1:8">
      <c r="A57" s="45"/>
      <c r="B57" s="45"/>
      <c r="C57" s="45"/>
      <c r="D57" s="45"/>
      <c r="E57" s="45"/>
      <c r="F57" s="45"/>
      <c r="G57" s="45"/>
      <c r="H57" s="45"/>
    </row>
    <row r="58" spans="1:8">
      <c r="A58" s="45"/>
      <c r="B58" s="45"/>
      <c r="C58" s="45"/>
      <c r="D58" s="45"/>
      <c r="E58" s="45"/>
      <c r="F58" s="45"/>
      <c r="G58" s="45"/>
      <c r="H58" s="45"/>
    </row>
    <row r="59" spans="1:8">
      <c r="A59" s="45"/>
      <c r="B59" s="45"/>
      <c r="C59" s="45"/>
      <c r="D59" s="45"/>
      <c r="E59" s="45"/>
      <c r="F59" s="45"/>
      <c r="G59" s="45"/>
      <c r="H59" s="45"/>
    </row>
    <row r="60" spans="1:8">
      <c r="A60" s="45"/>
      <c r="B60" s="45"/>
      <c r="C60" s="45"/>
      <c r="D60" s="45"/>
      <c r="E60" s="45"/>
      <c r="F60" s="45"/>
      <c r="G60" s="45"/>
      <c r="H60" s="45"/>
    </row>
  </sheetData>
  <mergeCells count="2">
    <mergeCell ref="A14:G14"/>
    <mergeCell ref="A16:G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B15" sqref="B15"/>
    </sheetView>
  </sheetViews>
  <sheetFormatPr baseColWidth="10" defaultRowHeight="15"/>
  <cols>
    <col min="1" max="1" width="35.7109375" customWidth="1"/>
    <col min="2" max="2" width="72.42578125" customWidth="1"/>
    <col min="3" max="6" width="25.7109375" customWidth="1"/>
  </cols>
  <sheetData>
    <row r="1" spans="1:6">
      <c r="A1" s="1" t="s">
        <v>158</v>
      </c>
    </row>
    <row r="2" spans="1:6" ht="15.75" thickBot="1"/>
    <row r="3" spans="1:6">
      <c r="A3" s="25" t="s">
        <v>44</v>
      </c>
      <c r="B3" s="26" t="s">
        <v>45</v>
      </c>
      <c r="C3" s="26" t="s">
        <v>46</v>
      </c>
      <c r="D3" s="27" t="s">
        <v>47</v>
      </c>
      <c r="E3" s="27" t="s">
        <v>48</v>
      </c>
      <c r="F3" s="28" t="s">
        <v>49</v>
      </c>
    </row>
    <row r="4" spans="1:6">
      <c r="A4" s="29" t="s">
        <v>50</v>
      </c>
      <c r="B4" s="30" t="s">
        <v>51</v>
      </c>
      <c r="C4" s="18" t="s">
        <v>52</v>
      </c>
      <c r="D4" s="31" t="s">
        <v>53</v>
      </c>
      <c r="E4" s="18" t="s">
        <v>54</v>
      </c>
      <c r="F4" s="32" t="s">
        <v>55</v>
      </c>
    </row>
    <row r="5" spans="1:6">
      <c r="A5" s="7" t="s">
        <v>56</v>
      </c>
      <c r="B5" s="33" t="s">
        <v>57</v>
      </c>
      <c r="C5" s="17" t="s">
        <v>16</v>
      </c>
      <c r="D5" s="34" t="s">
        <v>58</v>
      </c>
      <c r="E5" s="17" t="s">
        <v>59</v>
      </c>
      <c r="F5" s="35" t="s">
        <v>60</v>
      </c>
    </row>
    <row r="6" spans="1:6">
      <c r="A6" s="7" t="s">
        <v>61</v>
      </c>
      <c r="B6" s="33" t="s">
        <v>62</v>
      </c>
      <c r="C6" s="17" t="s">
        <v>63</v>
      </c>
      <c r="D6" s="34" t="s">
        <v>58</v>
      </c>
      <c r="E6" s="17" t="s">
        <v>54</v>
      </c>
      <c r="F6" s="35" t="s">
        <v>64</v>
      </c>
    </row>
    <row r="7" spans="1:6">
      <c r="A7" s="7" t="s">
        <v>65</v>
      </c>
      <c r="B7" s="33" t="s">
        <v>66</v>
      </c>
      <c r="C7" s="17" t="s">
        <v>67</v>
      </c>
      <c r="D7" s="34" t="s">
        <v>58</v>
      </c>
      <c r="E7" s="17" t="s">
        <v>68</v>
      </c>
      <c r="F7" s="35" t="s">
        <v>69</v>
      </c>
    </row>
    <row r="8" spans="1:6">
      <c r="A8" s="7" t="s">
        <v>70</v>
      </c>
      <c r="B8" s="33" t="s">
        <v>51</v>
      </c>
      <c r="C8" s="17" t="s">
        <v>52</v>
      </c>
      <c r="D8" s="34" t="s">
        <v>71</v>
      </c>
      <c r="E8" s="17" t="s">
        <v>68</v>
      </c>
      <c r="F8" s="35" t="s">
        <v>72</v>
      </c>
    </row>
    <row r="9" spans="1:6">
      <c r="A9" s="7" t="s">
        <v>73</v>
      </c>
      <c r="B9" s="33" t="s">
        <v>62</v>
      </c>
      <c r="C9" s="17" t="s">
        <v>63</v>
      </c>
      <c r="D9" s="34" t="s">
        <v>71</v>
      </c>
      <c r="E9" s="17" t="s">
        <v>54</v>
      </c>
      <c r="F9" s="35" t="s">
        <v>74</v>
      </c>
    </row>
    <row r="10" spans="1:6">
      <c r="A10" s="7" t="s">
        <v>73</v>
      </c>
      <c r="B10" s="33" t="s">
        <v>62</v>
      </c>
      <c r="C10" s="17" t="s">
        <v>63</v>
      </c>
      <c r="D10" s="34" t="s">
        <v>71</v>
      </c>
      <c r="E10" s="17" t="s">
        <v>68</v>
      </c>
      <c r="F10" s="35" t="s">
        <v>75</v>
      </c>
    </row>
    <row r="11" spans="1:6">
      <c r="A11" s="7" t="s">
        <v>76</v>
      </c>
      <c r="B11" s="33" t="s">
        <v>51</v>
      </c>
      <c r="C11" s="17" t="s">
        <v>52</v>
      </c>
      <c r="D11" s="34" t="s">
        <v>71</v>
      </c>
      <c r="E11" s="17" t="s">
        <v>77</v>
      </c>
      <c r="F11" s="35" t="s">
        <v>78</v>
      </c>
    </row>
    <row r="12" spans="1:6">
      <c r="A12" s="7" t="s">
        <v>79</v>
      </c>
      <c r="B12" s="33" t="s">
        <v>57</v>
      </c>
      <c r="C12" s="17" t="s">
        <v>16</v>
      </c>
      <c r="D12" s="34" t="s">
        <v>71</v>
      </c>
      <c r="E12" s="17" t="s">
        <v>59</v>
      </c>
      <c r="F12" s="35" t="s">
        <v>80</v>
      </c>
    </row>
    <row r="13" spans="1:6" ht="15.75" thickBot="1">
      <c r="A13" s="36" t="s">
        <v>81</v>
      </c>
      <c r="B13" s="37" t="s">
        <v>82</v>
      </c>
      <c r="C13" s="38" t="s">
        <v>20</v>
      </c>
      <c r="D13" s="39" t="s">
        <v>71</v>
      </c>
      <c r="E13" s="38" t="s">
        <v>54</v>
      </c>
      <c r="F13" s="40" t="s">
        <v>55</v>
      </c>
    </row>
    <row r="14" spans="1:6">
      <c r="A14" s="15"/>
      <c r="B14" s="15"/>
      <c r="C14" s="15"/>
      <c r="D14" s="15"/>
      <c r="E14" s="15"/>
      <c r="F14" s="15"/>
    </row>
    <row r="15" spans="1:6">
      <c r="A15" s="95" t="s">
        <v>83</v>
      </c>
      <c r="B15" s="41"/>
      <c r="C15" s="41"/>
      <c r="D15" s="41"/>
      <c r="E15" s="42"/>
      <c r="F15" s="42"/>
    </row>
    <row r="16" spans="1:6">
      <c r="A16" s="70" t="s">
        <v>84</v>
      </c>
      <c r="B16" s="15"/>
      <c r="C16" s="15"/>
      <c r="D16" s="15"/>
      <c r="E16" s="15"/>
      <c r="F16" s="15"/>
    </row>
    <row r="17" spans="1:6">
      <c r="A17" s="43"/>
      <c r="B17" s="43"/>
      <c r="C17" s="43"/>
      <c r="D17" s="43"/>
      <c r="E17" s="43"/>
      <c r="F17"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4"/>
  <sheetViews>
    <sheetView workbookViewId="0">
      <selection activeCell="H24" sqref="H24"/>
    </sheetView>
  </sheetViews>
  <sheetFormatPr baseColWidth="10" defaultRowHeight="15"/>
  <cols>
    <col min="1" max="1" width="56.28515625" bestFit="1" customWidth="1"/>
    <col min="2" max="2" width="14.5703125" bestFit="1" customWidth="1"/>
    <col min="3" max="3" width="9.28515625" bestFit="1" customWidth="1"/>
    <col min="4" max="4" width="11.28515625" bestFit="1" customWidth="1"/>
  </cols>
  <sheetData>
    <row r="1" spans="1:4">
      <c r="A1" s="78" t="s">
        <v>136</v>
      </c>
    </row>
    <row r="3" spans="1:4" ht="45">
      <c r="A3" s="202"/>
      <c r="B3" s="203" t="s">
        <v>87</v>
      </c>
      <c r="C3" s="156" t="s">
        <v>88</v>
      </c>
      <c r="D3" s="204" t="s">
        <v>213</v>
      </c>
    </row>
    <row r="4" spans="1:4">
      <c r="A4" s="205" t="s">
        <v>214</v>
      </c>
      <c r="B4" s="206"/>
      <c r="C4" s="207"/>
      <c r="D4" s="206"/>
    </row>
    <row r="5" spans="1:4">
      <c r="A5" s="208" t="s">
        <v>230</v>
      </c>
      <c r="B5" s="209">
        <f>2582522/1000</f>
        <v>2582.5219999999999</v>
      </c>
      <c r="C5" s="67">
        <v>67186.638000000006</v>
      </c>
      <c r="D5" s="210">
        <f>(B5/C5)*100</f>
        <v>3.843802989517052</v>
      </c>
    </row>
    <row r="6" spans="1:4">
      <c r="A6" s="96" t="s">
        <v>231</v>
      </c>
      <c r="B6" s="211">
        <v>0.2</v>
      </c>
      <c r="C6" s="212">
        <v>0.5</v>
      </c>
      <c r="D6" s="213"/>
    </row>
    <row r="7" spans="1:4">
      <c r="A7" s="214" t="s">
        <v>232</v>
      </c>
      <c r="B7" s="211">
        <v>0.2</v>
      </c>
      <c r="C7" s="212">
        <v>0.4</v>
      </c>
      <c r="D7" s="213"/>
    </row>
    <row r="8" spans="1:4">
      <c r="A8" s="214" t="s">
        <v>233</v>
      </c>
      <c r="B8" s="211">
        <v>0</v>
      </c>
      <c r="C8" s="212">
        <v>0.1</v>
      </c>
      <c r="D8" s="213"/>
    </row>
    <row r="9" spans="1:4">
      <c r="A9" s="215" t="s">
        <v>234</v>
      </c>
      <c r="B9" s="211"/>
      <c r="C9" s="212"/>
      <c r="D9" s="213"/>
    </row>
    <row r="10" spans="1:4">
      <c r="A10" s="214" t="s">
        <v>215</v>
      </c>
      <c r="B10" s="216">
        <v>28.7</v>
      </c>
      <c r="C10" s="217">
        <v>30</v>
      </c>
      <c r="D10" s="210">
        <f>((B$5*(B10/100))/(C$5*(C10/100)))*100</f>
        <v>3.6772381933046461</v>
      </c>
    </row>
    <row r="11" spans="1:4">
      <c r="A11" s="214" t="s">
        <v>216</v>
      </c>
      <c r="B11" s="216">
        <v>42.7</v>
      </c>
      <c r="C11" s="217">
        <v>44.4</v>
      </c>
      <c r="D11" s="210">
        <f t="shared" ref="D11:D12" si="0">((B$5*(B11/100))/(C$5*(C11/100)))*100</f>
        <v>3.6966303525310393</v>
      </c>
    </row>
    <row r="12" spans="1:4">
      <c r="A12" s="214" t="s">
        <v>217</v>
      </c>
      <c r="B12" s="216">
        <v>28.6</v>
      </c>
      <c r="C12" s="217">
        <v>25.6</v>
      </c>
      <c r="D12" s="210">
        <f t="shared" si="0"/>
        <v>4.2942486523510821</v>
      </c>
    </row>
    <row r="13" spans="1:4">
      <c r="A13" s="218" t="s">
        <v>235</v>
      </c>
      <c r="B13" s="216"/>
      <c r="C13" s="217"/>
      <c r="D13" s="210"/>
    </row>
    <row r="14" spans="1:4">
      <c r="A14" s="214" t="s">
        <v>218</v>
      </c>
      <c r="B14" s="219">
        <v>256</v>
      </c>
      <c r="C14" s="217">
        <v>6805</v>
      </c>
      <c r="D14" s="210">
        <f>(B14/C14)*100</f>
        <v>3.7619397501836884</v>
      </c>
    </row>
    <row r="15" spans="1:4">
      <c r="A15" s="214" t="s">
        <v>219</v>
      </c>
      <c r="B15" s="219">
        <v>206</v>
      </c>
      <c r="C15" s="217">
        <v>5536</v>
      </c>
      <c r="D15" s="210">
        <f t="shared" ref="D15:D18" si="1">(B15/C15)*100</f>
        <v>3.7210982658959537</v>
      </c>
    </row>
    <row r="16" spans="1:4">
      <c r="A16" s="214" t="s">
        <v>220</v>
      </c>
      <c r="B16" s="219">
        <v>61</v>
      </c>
      <c r="C16" s="217">
        <v>2551</v>
      </c>
      <c r="D16" s="210">
        <f t="shared" si="1"/>
        <v>2.3912191297530381</v>
      </c>
    </row>
    <row r="17" spans="1:4">
      <c r="A17" s="96" t="s">
        <v>236</v>
      </c>
      <c r="B17" s="219">
        <v>121.69199999999999</v>
      </c>
      <c r="C17" s="217">
        <v>4335.4489999999996</v>
      </c>
      <c r="D17" s="210">
        <f t="shared" si="1"/>
        <v>2.8069065049548501</v>
      </c>
    </row>
    <row r="18" spans="1:4">
      <c r="A18" s="208" t="s">
        <v>237</v>
      </c>
      <c r="B18" s="220">
        <v>172.601</v>
      </c>
      <c r="C18" s="221">
        <v>6106.6949999999997</v>
      </c>
      <c r="D18" s="222">
        <f t="shared" si="1"/>
        <v>2.826422475659911</v>
      </c>
    </row>
    <row r="19" spans="1:4">
      <c r="A19" s="205" t="s">
        <v>221</v>
      </c>
      <c r="B19" s="223"/>
      <c r="C19" s="224"/>
      <c r="D19" s="225"/>
    </row>
    <row r="20" spans="1:4">
      <c r="A20" s="96" t="s">
        <v>238</v>
      </c>
      <c r="B20" s="219">
        <v>65.96328564605156</v>
      </c>
      <c r="C20" s="217">
        <v>106.10524670033124</v>
      </c>
      <c r="D20" s="213"/>
    </row>
    <row r="21" spans="1:4">
      <c r="A21" s="96" t="s">
        <v>239</v>
      </c>
      <c r="B21" s="219">
        <v>39150.9</v>
      </c>
      <c r="C21" s="217">
        <v>636263</v>
      </c>
      <c r="D21" s="210">
        <f t="shared" ref="D21:D27" si="2">(B21/C21)*100</f>
        <v>6.1532573794170018</v>
      </c>
    </row>
    <row r="22" spans="1:4">
      <c r="A22" s="96" t="s">
        <v>240</v>
      </c>
      <c r="B22" s="211">
        <v>6</v>
      </c>
      <c r="C22" s="217">
        <v>101</v>
      </c>
      <c r="D22" s="210">
        <f t="shared" si="2"/>
        <v>5.9405940594059405</v>
      </c>
    </row>
    <row r="23" spans="1:4">
      <c r="A23" s="96" t="s">
        <v>241</v>
      </c>
      <c r="B23" s="219">
        <v>1811</v>
      </c>
      <c r="C23" s="217">
        <v>35885</v>
      </c>
      <c r="D23" s="210">
        <f t="shared" si="2"/>
        <v>5.0466768844921273</v>
      </c>
    </row>
    <row r="24" spans="1:4">
      <c r="A24" s="96" t="s">
        <v>242</v>
      </c>
      <c r="B24" s="211">
        <v>108</v>
      </c>
      <c r="C24" s="217">
        <v>2063</v>
      </c>
      <c r="D24" s="210">
        <f t="shared" si="2"/>
        <v>5.2350945225399901</v>
      </c>
    </row>
    <row r="25" spans="1:4">
      <c r="A25" s="208" t="s">
        <v>243</v>
      </c>
      <c r="B25" s="226">
        <v>80</v>
      </c>
      <c r="C25" s="221">
        <v>1267</v>
      </c>
      <c r="D25" s="222">
        <f t="shared" si="2"/>
        <v>6.3141278610891876</v>
      </c>
    </row>
    <row r="26" spans="1:4">
      <c r="A26" s="227" t="s">
        <v>222</v>
      </c>
      <c r="B26" s="211"/>
      <c r="C26" s="228"/>
      <c r="D26" s="213"/>
    </row>
    <row r="27" spans="1:4">
      <c r="A27" s="96" t="s">
        <v>244</v>
      </c>
      <c r="B27" s="219">
        <v>70355</v>
      </c>
      <c r="C27" s="217">
        <v>2194200</v>
      </c>
      <c r="D27" s="210">
        <f t="shared" si="2"/>
        <v>3.2064078023881142</v>
      </c>
    </row>
    <row r="28" spans="1:4">
      <c r="A28" s="96" t="s">
        <v>245</v>
      </c>
      <c r="B28" s="219">
        <v>27284</v>
      </c>
      <c r="C28" s="217">
        <v>33022</v>
      </c>
      <c r="D28" s="210"/>
    </row>
    <row r="29" spans="1:4" ht="23.25">
      <c r="A29" s="229" t="s">
        <v>246</v>
      </c>
      <c r="B29" s="216">
        <v>2.7</v>
      </c>
      <c r="C29" s="230">
        <v>1.8</v>
      </c>
      <c r="D29" s="231"/>
    </row>
    <row r="30" spans="1:4" ht="23.25">
      <c r="A30" s="229" t="s">
        <v>247</v>
      </c>
      <c r="B30" s="216">
        <v>25.7</v>
      </c>
      <c r="C30" s="230">
        <v>19.7</v>
      </c>
      <c r="D30" s="231"/>
    </row>
    <row r="31" spans="1:4" ht="23.25">
      <c r="A31" s="229" t="s">
        <v>248</v>
      </c>
      <c r="B31" s="216">
        <v>71.5</v>
      </c>
      <c r="C31" s="230">
        <v>78.599999999999994</v>
      </c>
      <c r="D31" s="231"/>
    </row>
    <row r="32" spans="1:4">
      <c r="A32" s="232" t="s">
        <v>249</v>
      </c>
      <c r="B32" s="233">
        <v>44</v>
      </c>
      <c r="C32" s="234">
        <v>53</v>
      </c>
      <c r="D32" s="235"/>
    </row>
    <row r="33" spans="1:4">
      <c r="A33" s="215" t="s">
        <v>250</v>
      </c>
      <c r="B33" s="216"/>
      <c r="C33" s="230"/>
      <c r="D33" s="231"/>
    </row>
    <row r="34" spans="1:4">
      <c r="A34" s="214" t="s">
        <v>223</v>
      </c>
      <c r="B34" s="219">
        <v>88.4</v>
      </c>
      <c r="C34" s="236">
        <v>2477.5</v>
      </c>
      <c r="D34" s="210">
        <f t="shared" ref="D34:D37" si="3">(B34/C34)*100</f>
        <v>3.5681130171543893</v>
      </c>
    </row>
    <row r="35" spans="1:4">
      <c r="A35" s="214" t="s">
        <v>224</v>
      </c>
      <c r="B35" s="219">
        <v>52.1</v>
      </c>
      <c r="C35" s="236">
        <v>1186.5999999999999</v>
      </c>
      <c r="D35" s="210">
        <f t="shared" si="3"/>
        <v>4.3906961065228387</v>
      </c>
    </row>
    <row r="36" spans="1:4">
      <c r="A36" s="214" t="s">
        <v>225</v>
      </c>
      <c r="B36" s="219">
        <v>69.8</v>
      </c>
      <c r="C36" s="236">
        <v>1984.2</v>
      </c>
      <c r="D36" s="210">
        <f t="shared" si="3"/>
        <v>3.5177905453079328</v>
      </c>
    </row>
    <row r="37" spans="1:4">
      <c r="A37" s="96" t="s">
        <v>251</v>
      </c>
      <c r="B37" s="219">
        <v>1176.2280000000001</v>
      </c>
      <c r="C37" s="237">
        <v>30757.808000000001</v>
      </c>
      <c r="D37" s="210">
        <f t="shared" si="3"/>
        <v>3.8241606814113669</v>
      </c>
    </row>
    <row r="38" spans="1:4">
      <c r="A38" s="96" t="s">
        <v>252</v>
      </c>
      <c r="B38" s="211">
        <v>8.8000000000000007</v>
      </c>
      <c r="C38" s="238">
        <v>9.4</v>
      </c>
      <c r="D38" s="213"/>
    </row>
    <row r="39" spans="1:4">
      <c r="A39" s="96" t="s">
        <v>253</v>
      </c>
      <c r="B39" s="216">
        <v>72</v>
      </c>
      <c r="C39" s="239">
        <v>70.7</v>
      </c>
      <c r="D39" s="213"/>
    </row>
    <row r="40" spans="1:4">
      <c r="A40" s="96" t="s">
        <v>254</v>
      </c>
      <c r="B40" s="219">
        <v>20494</v>
      </c>
      <c r="C40" s="217">
        <v>20265</v>
      </c>
      <c r="D40" s="213"/>
    </row>
    <row r="41" spans="1:4">
      <c r="A41" s="96" t="s">
        <v>255</v>
      </c>
      <c r="B41" s="240">
        <v>13.2</v>
      </c>
      <c r="C41" s="241">
        <v>14.6</v>
      </c>
      <c r="D41" s="213"/>
    </row>
    <row r="42" spans="1:4">
      <c r="A42" s="242" t="s">
        <v>256</v>
      </c>
      <c r="B42" s="219">
        <v>46</v>
      </c>
      <c r="C42" s="217">
        <v>1296</v>
      </c>
      <c r="D42" s="210">
        <f>100*B42/C42</f>
        <v>3.5493827160493829</v>
      </c>
    </row>
    <row r="43" spans="1:4">
      <c r="A43" s="243" t="s">
        <v>257</v>
      </c>
      <c r="B43" s="219">
        <v>150</v>
      </c>
      <c r="C43" s="217">
        <v>4800</v>
      </c>
      <c r="D43" s="210">
        <f>100*B43/C43</f>
        <v>3.125</v>
      </c>
    </row>
    <row r="44" spans="1:4">
      <c r="A44" s="244" t="s">
        <v>226</v>
      </c>
      <c r="B44" s="211"/>
      <c r="C44" s="245"/>
      <c r="D44" s="213"/>
    </row>
    <row r="45" spans="1:4" ht="23.25">
      <c r="A45" s="229" t="s">
        <v>258</v>
      </c>
      <c r="B45" s="216">
        <v>6.3</v>
      </c>
      <c r="C45" s="246">
        <v>9.5</v>
      </c>
      <c r="D45" s="231"/>
    </row>
    <row r="46" spans="1:4">
      <c r="A46" s="18" t="s">
        <v>259</v>
      </c>
      <c r="B46" s="219">
        <v>7954</v>
      </c>
      <c r="C46" s="247">
        <v>338162</v>
      </c>
      <c r="D46" s="210">
        <f t="shared" ref="D46" si="4">(B46/C46)*100</f>
        <v>2.3521270870174651</v>
      </c>
    </row>
    <row r="47" spans="1:4">
      <c r="A47" s="248" t="s">
        <v>260</v>
      </c>
      <c r="B47" s="249">
        <f>0.270762658625455*100</f>
        <v>27.076265862545501</v>
      </c>
      <c r="C47" s="250">
        <v>34.090000000000003</v>
      </c>
      <c r="D47" s="210"/>
    </row>
    <row r="48" spans="1:4">
      <c r="A48" s="18" t="s">
        <v>261</v>
      </c>
      <c r="B48" s="219">
        <v>4867</v>
      </c>
      <c r="C48" s="247">
        <v>142090</v>
      </c>
      <c r="D48" s="210">
        <f t="shared" ref="D48" si="5">(B48/C48)*100</f>
        <v>3.425293827855584</v>
      </c>
    </row>
    <row r="49" spans="1:4">
      <c r="A49" s="248" t="s">
        <v>262</v>
      </c>
      <c r="B49" s="251">
        <f>0.242860078076844*100</f>
        <v>24.286007807684403</v>
      </c>
      <c r="C49" s="252">
        <v>31.1936096840031</v>
      </c>
      <c r="D49" s="210"/>
    </row>
    <row r="50" spans="1:4">
      <c r="A50" s="15"/>
      <c r="B50" s="15"/>
      <c r="C50" s="15"/>
      <c r="D50" s="15"/>
    </row>
    <row r="51" spans="1:4" s="265" customFormat="1" ht="11.25">
      <c r="A51" s="263" t="s">
        <v>274</v>
      </c>
      <c r="B51" s="70"/>
      <c r="C51" s="264"/>
      <c r="D51" s="70"/>
    </row>
    <row r="52" spans="1:4" s="265" customFormat="1" ht="11.25">
      <c r="A52" s="266" t="s">
        <v>227</v>
      </c>
      <c r="B52" s="70"/>
      <c r="C52" s="264"/>
      <c r="D52" s="70"/>
    </row>
    <row r="53" spans="1:4" s="265" customFormat="1" ht="45">
      <c r="A53" s="267" t="s">
        <v>228</v>
      </c>
      <c r="B53" s="70"/>
      <c r="C53" s="70"/>
      <c r="D53" s="70"/>
    </row>
    <row r="54" spans="1:4" s="265" customFormat="1" ht="45">
      <c r="A54" s="268" t="s">
        <v>229</v>
      </c>
      <c r="B54" s="70"/>
      <c r="C54" s="264"/>
      <c r="D54" s="70"/>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baseColWidth="10" defaultRowHeight="15"/>
  <cols>
    <col min="1" max="1" width="81" bestFit="1" customWidth="1"/>
    <col min="2" max="2" width="11.28515625" bestFit="1" customWidth="1"/>
    <col min="3" max="3" width="8.5703125" bestFit="1" customWidth="1"/>
  </cols>
  <sheetData>
    <row r="1" spans="1:3">
      <c r="A1" t="s">
        <v>137</v>
      </c>
    </row>
    <row r="2" spans="1:3" ht="15.75" thickBot="1"/>
    <row r="3" spans="1:3" ht="45">
      <c r="A3" s="253" t="s">
        <v>263</v>
      </c>
      <c r="B3" s="254" t="s">
        <v>264</v>
      </c>
      <c r="C3" s="255" t="s">
        <v>265</v>
      </c>
    </row>
    <row r="4" spans="1:3">
      <c r="A4" s="256" t="s">
        <v>266</v>
      </c>
      <c r="B4" s="257">
        <v>833.65320508429124</v>
      </c>
      <c r="C4" s="258">
        <v>0.3228085982901418</v>
      </c>
    </row>
    <row r="5" spans="1:3">
      <c r="A5" s="259" t="s">
        <v>267</v>
      </c>
      <c r="B5" s="260">
        <v>695.12880637746377</v>
      </c>
      <c r="C5" s="258">
        <v>0.26916894729040225</v>
      </c>
    </row>
    <row r="6" spans="1:3">
      <c r="A6" s="259" t="s">
        <v>268</v>
      </c>
      <c r="B6" s="260">
        <v>599.16025440807698</v>
      </c>
      <c r="C6" s="258">
        <v>0.2320078429460124</v>
      </c>
    </row>
    <row r="7" spans="1:3">
      <c r="A7" s="259" t="s">
        <v>269</v>
      </c>
      <c r="B7" s="260">
        <v>191.9520968385543</v>
      </c>
      <c r="C7" s="258">
        <v>7.4328014264687048E-2</v>
      </c>
    </row>
    <row r="8" spans="1:3">
      <c r="A8" s="259" t="s">
        <v>270</v>
      </c>
      <c r="B8" s="260">
        <v>152</v>
      </c>
      <c r="C8" s="258">
        <v>5.8635542587189109E-2</v>
      </c>
    </row>
    <row r="9" spans="1:3">
      <c r="A9" s="259" t="s">
        <v>271</v>
      </c>
      <c r="B9" s="260">
        <v>111.17934856019782</v>
      </c>
      <c r="C9" s="258">
        <v>4.3051054621567407E-2</v>
      </c>
    </row>
    <row r="10" spans="1:3">
      <c r="A10" s="259" t="s">
        <v>272</v>
      </c>
      <c r="B10" s="260">
        <v>0</v>
      </c>
      <c r="C10" s="258">
        <v>0</v>
      </c>
    </row>
    <row r="11" spans="1:3">
      <c r="A11" s="261" t="s">
        <v>273</v>
      </c>
      <c r="B11" s="260">
        <v>0</v>
      </c>
      <c r="C11" s="258">
        <v>0</v>
      </c>
    </row>
    <row r="12" spans="1:3">
      <c r="A12" s="259"/>
      <c r="B12" s="257">
        <v>2582.5</v>
      </c>
      <c r="C12" s="262">
        <v>1</v>
      </c>
    </row>
    <row r="13" spans="1:3">
      <c r="A13" s="269"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F39" sqref="F38:F39"/>
    </sheetView>
  </sheetViews>
  <sheetFormatPr baseColWidth="10" defaultColWidth="11.42578125" defaultRowHeight="11.25"/>
  <cols>
    <col min="1" max="1" width="15.140625" style="96" customWidth="1"/>
    <col min="2" max="16384" width="11.42578125" style="96"/>
  </cols>
  <sheetData>
    <row r="1" spans="1:3">
      <c r="A1" s="124" t="s">
        <v>164</v>
      </c>
    </row>
    <row r="2" spans="1:3">
      <c r="A2" s="124"/>
    </row>
    <row r="3" spans="1:3">
      <c r="C3" s="97" t="s">
        <v>285</v>
      </c>
    </row>
    <row r="4" spans="1:3">
      <c r="A4" s="96" t="s">
        <v>159</v>
      </c>
      <c r="B4" s="99">
        <f>C4/C$9</f>
        <v>0.15637237422889064</v>
      </c>
      <c r="C4" s="100">
        <v>56063.625789999991</v>
      </c>
    </row>
    <row r="5" spans="1:3">
      <c r="A5" s="96" t="s">
        <v>160</v>
      </c>
      <c r="B5" s="99">
        <f>C5/C$9</f>
        <v>8.0787967852865669E-2</v>
      </c>
      <c r="C5" s="100">
        <v>28964.62</v>
      </c>
    </row>
    <row r="6" spans="1:3">
      <c r="A6" s="96" t="s">
        <v>161</v>
      </c>
      <c r="B6" s="99">
        <f>C6/C$9</f>
        <v>0.12992455225085386</v>
      </c>
      <c r="C6" s="100">
        <v>46581.383151880334</v>
      </c>
    </row>
    <row r="7" spans="1:3">
      <c r="A7" s="96" t="s">
        <v>162</v>
      </c>
      <c r="B7" s="99">
        <f>C7/C$9</f>
        <v>0.12668645563390835</v>
      </c>
      <c r="C7" s="100">
        <v>45420.44</v>
      </c>
    </row>
    <row r="8" spans="1:3">
      <c r="A8" s="96" t="s">
        <v>163</v>
      </c>
      <c r="B8" s="99">
        <f>C8/C$9</f>
        <v>0.5062286500334815</v>
      </c>
      <c r="C8" s="100">
        <v>181496.34</v>
      </c>
    </row>
    <row r="9" spans="1:3">
      <c r="C9" s="157">
        <v>358526.40894188033</v>
      </c>
    </row>
    <row r="11" spans="1:3">
      <c r="A11" s="97" t="s">
        <v>165</v>
      </c>
    </row>
    <row r="12" spans="1:3">
      <c r="A12" s="97" t="s">
        <v>168</v>
      </c>
    </row>
    <row r="13" spans="1:3">
      <c r="A13" s="97" t="s">
        <v>166</v>
      </c>
    </row>
    <row r="14" spans="1:3">
      <c r="A14" s="97" t="s">
        <v>167</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27" sqref="B27"/>
    </sheetView>
  </sheetViews>
  <sheetFormatPr baseColWidth="10" defaultColWidth="9.28515625" defaultRowHeight="11.25"/>
  <cols>
    <col min="1" max="1" width="29.140625" style="96" customWidth="1"/>
    <col min="2" max="2" width="15.28515625" style="96" customWidth="1"/>
    <col min="3" max="3" width="16.140625" style="96" customWidth="1"/>
    <col min="4" max="4" width="17.7109375" style="96" customWidth="1"/>
    <col min="5" max="5" width="16.28515625" style="96" customWidth="1"/>
    <col min="6" max="16384" width="9.28515625" style="96"/>
  </cols>
  <sheetData>
    <row r="1" spans="1:10">
      <c r="A1" s="124" t="s">
        <v>183</v>
      </c>
    </row>
    <row r="2" spans="1:10">
      <c r="A2" s="98"/>
    </row>
    <row r="3" spans="1:10">
      <c r="E3" s="101" t="s">
        <v>169</v>
      </c>
    </row>
    <row r="4" spans="1:10">
      <c r="E4" s="101"/>
    </row>
    <row r="5" spans="1:10" ht="22.5">
      <c r="A5" s="116"/>
      <c r="B5" s="102" t="s">
        <v>160</v>
      </c>
      <c r="C5" s="102" t="s">
        <v>161</v>
      </c>
      <c r="D5" s="102" t="s">
        <v>170</v>
      </c>
      <c r="E5" s="103" t="s">
        <v>163</v>
      </c>
    </row>
    <row r="6" spans="1:10">
      <c r="A6" s="104" t="s">
        <v>171</v>
      </c>
      <c r="B6" s="117"/>
      <c r="C6" s="117"/>
      <c r="D6" s="105"/>
      <c r="E6" s="117"/>
    </row>
    <row r="7" spans="1:10">
      <c r="A7" s="106" t="s">
        <v>172</v>
      </c>
      <c r="B7" s="100">
        <v>28964.62</v>
      </c>
      <c r="C7" s="100">
        <v>46581.383151880334</v>
      </c>
      <c r="D7" s="100">
        <v>45420.44</v>
      </c>
      <c r="E7" s="100">
        <v>181496.34</v>
      </c>
    </row>
    <row r="8" spans="1:10" ht="33.75">
      <c r="A8" s="107" t="s">
        <v>173</v>
      </c>
      <c r="B8" s="108">
        <v>0.3306164555240152</v>
      </c>
      <c r="C8" s="108">
        <v>0.73345043195804205</v>
      </c>
      <c r="D8" s="109">
        <v>0.52234593791203066</v>
      </c>
      <c r="E8" s="109">
        <v>0.37168924357999933</v>
      </c>
    </row>
    <row r="9" spans="1:10">
      <c r="A9" s="110" t="s">
        <v>174</v>
      </c>
      <c r="B9" s="111">
        <v>23283.8</v>
      </c>
      <c r="C9" s="111">
        <v>33102.456162222137</v>
      </c>
      <c r="D9" s="111">
        <v>30403.119999999999</v>
      </c>
      <c r="E9" s="111">
        <v>151965.35999999999</v>
      </c>
    </row>
    <row r="10" spans="1:10">
      <c r="A10" s="110" t="s">
        <v>175</v>
      </c>
      <c r="B10" s="111">
        <v>5680.83</v>
      </c>
      <c r="C10" s="111">
        <v>13478.926989658199</v>
      </c>
      <c r="D10" s="111">
        <v>15017.32</v>
      </c>
      <c r="E10" s="111">
        <v>29530.98</v>
      </c>
      <c r="H10" s="100"/>
      <c r="I10" s="100"/>
      <c r="J10" s="100"/>
    </row>
    <row r="11" spans="1:10">
      <c r="A11" s="105" t="s">
        <v>176</v>
      </c>
      <c r="B11" s="118"/>
      <c r="C11" s="119"/>
      <c r="D11" s="118"/>
      <c r="E11" s="118"/>
    </row>
    <row r="12" spans="1:10">
      <c r="A12" s="106" t="s">
        <v>172</v>
      </c>
      <c r="B12" s="112">
        <v>11.22406930842318</v>
      </c>
      <c r="C12" s="112">
        <v>18.050734757746547</v>
      </c>
      <c r="D12" s="120">
        <v>33.501705679081553</v>
      </c>
      <c r="E12" s="120">
        <v>130.39766702014848</v>
      </c>
    </row>
    <row r="13" spans="1:10">
      <c r="A13" s="110" t="s">
        <v>177</v>
      </c>
      <c r="B13" s="113">
        <v>9.0226968267998569</v>
      </c>
      <c r="C13" s="113">
        <v>12.827520687094161</v>
      </c>
      <c r="D13" s="114">
        <v>22.425066290987004</v>
      </c>
      <c r="E13" s="114">
        <v>109.18087059979825</v>
      </c>
    </row>
    <row r="14" spans="1:10">
      <c r="A14" s="110" t="s">
        <v>178</v>
      </c>
      <c r="B14" s="113">
        <v>2.2013763567196691</v>
      </c>
      <c r="C14" s="113">
        <v>5.223214070652384</v>
      </c>
      <c r="D14" s="114">
        <v>11.076639388094543</v>
      </c>
      <c r="E14" s="114">
        <v>21.216796420350207</v>
      </c>
    </row>
    <row r="15" spans="1:10">
      <c r="A15" s="105" t="s">
        <v>179</v>
      </c>
      <c r="B15" s="121"/>
      <c r="C15" s="122"/>
      <c r="D15" s="118"/>
      <c r="E15" s="118"/>
    </row>
    <row r="16" spans="1:10">
      <c r="A16" s="106" t="s">
        <v>172</v>
      </c>
      <c r="B16" s="123">
        <v>2.8518369361013721E-2</v>
      </c>
      <c r="C16" s="123">
        <v>1.9123393311590384E-2</v>
      </c>
      <c r="D16" s="123">
        <v>6.9041008163907722E-2</v>
      </c>
      <c r="E16" s="123">
        <v>8.8437857676718273E-2</v>
      </c>
    </row>
    <row r="17" spans="1:5">
      <c r="A17" s="110" t="s">
        <v>177</v>
      </c>
      <c r="B17" s="115">
        <v>3.305312223379888E-2</v>
      </c>
      <c r="C17" s="115">
        <v>1.5516601908962462E-2</v>
      </c>
      <c r="D17" s="115">
        <v>6.651042105676308E-2</v>
      </c>
      <c r="E17" s="115">
        <v>9.8668634927246243E-2</v>
      </c>
    </row>
    <row r="18" spans="1:5">
      <c r="A18" s="110" t="s">
        <v>178</v>
      </c>
      <c r="B18" s="115">
        <v>1.8253884769744051E-2</v>
      </c>
      <c r="C18" s="115">
        <v>4.4562090021612974E-2</v>
      </c>
      <c r="D18" s="115">
        <v>7.4803053035743472E-2</v>
      </c>
      <c r="E18" s="115">
        <v>5.7667738724042926E-2</v>
      </c>
    </row>
    <row r="20" spans="1:5">
      <c r="A20" s="97" t="s">
        <v>180</v>
      </c>
      <c r="B20" s="97"/>
      <c r="C20" s="97"/>
      <c r="D20" s="97"/>
      <c r="E20" s="97"/>
    </row>
    <row r="21" spans="1:5">
      <c r="A21" s="97"/>
      <c r="B21" s="97"/>
      <c r="C21" s="97"/>
      <c r="D21" s="97"/>
      <c r="E21" s="97"/>
    </row>
    <row r="22" spans="1:5" ht="48" customHeight="1">
      <c r="A22" s="281" t="s">
        <v>181</v>
      </c>
      <c r="B22" s="281"/>
      <c r="C22" s="281"/>
      <c r="D22" s="281"/>
      <c r="E22" s="281"/>
    </row>
    <row r="23" spans="1:5">
      <c r="A23" s="270" t="s">
        <v>182</v>
      </c>
    </row>
  </sheetData>
  <mergeCells count="1">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14" sqref="A14:A15"/>
    </sheetView>
  </sheetViews>
  <sheetFormatPr baseColWidth="10" defaultColWidth="9.140625" defaultRowHeight="11.25"/>
  <cols>
    <col min="1" max="1" width="35.7109375" style="96" customWidth="1"/>
    <col min="2" max="2" width="13.85546875" style="96" bestFit="1" customWidth="1"/>
    <col min="3" max="3" width="17.7109375" style="96" customWidth="1"/>
    <col min="4" max="4" width="19.5703125" style="96" customWidth="1"/>
    <col min="5" max="5" width="9.140625" style="96"/>
    <col min="6" max="6" width="6.85546875" style="96" customWidth="1"/>
    <col min="7" max="16384" width="9.140625" style="96"/>
  </cols>
  <sheetData>
    <row r="1" spans="1:6">
      <c r="A1" s="124" t="s">
        <v>198</v>
      </c>
      <c r="B1" s="97"/>
      <c r="C1" s="97"/>
      <c r="D1" s="97"/>
      <c r="E1" s="97"/>
    </row>
    <row r="2" spans="1:6">
      <c r="A2" s="97"/>
    </row>
    <row r="3" spans="1:6">
      <c r="E3" s="101"/>
      <c r="F3" s="101" t="s">
        <v>184</v>
      </c>
    </row>
    <row r="4" spans="1:6">
      <c r="E4" s="101"/>
      <c r="F4" s="101"/>
    </row>
    <row r="5" spans="1:6" ht="22.5">
      <c r="B5" s="125" t="s">
        <v>185</v>
      </c>
      <c r="C5" s="126" t="s">
        <v>194</v>
      </c>
      <c r="D5" s="127" t="s">
        <v>186</v>
      </c>
      <c r="E5" s="282" t="s">
        <v>187</v>
      </c>
      <c r="F5" s="283"/>
    </row>
    <row r="6" spans="1:6">
      <c r="A6" s="147" t="s">
        <v>188</v>
      </c>
      <c r="B6" s="148">
        <v>30457.122959999993</v>
      </c>
      <c r="C6" s="128">
        <v>11472.5434</v>
      </c>
      <c r="D6" s="148">
        <v>10420.190940000004</v>
      </c>
      <c r="E6" s="148">
        <v>40877.313900000001</v>
      </c>
      <c r="F6" s="129">
        <v>0.72912362202751502</v>
      </c>
    </row>
    <row r="7" spans="1:6">
      <c r="A7" s="149" t="s">
        <v>189</v>
      </c>
      <c r="B7" s="150">
        <v>5458.4651999999996</v>
      </c>
      <c r="C7" s="130">
        <v>0</v>
      </c>
      <c r="D7" s="150">
        <v>644.52475000000004</v>
      </c>
      <c r="E7" s="150">
        <v>6102.9899499999992</v>
      </c>
      <c r="F7" s="129">
        <v>0.1088582813544782</v>
      </c>
    </row>
    <row r="8" spans="1:6">
      <c r="A8" s="151" t="s">
        <v>190</v>
      </c>
      <c r="B8" s="148">
        <v>7131.08194</v>
      </c>
      <c r="C8" s="128">
        <v>2362.1099400000003</v>
      </c>
      <c r="D8" s="148">
        <v>1952.24</v>
      </c>
      <c r="E8" s="148">
        <v>9083.3219400000016</v>
      </c>
      <c r="F8" s="129">
        <v>0.1620180966180069</v>
      </c>
    </row>
    <row r="9" spans="1:6">
      <c r="A9" s="131" t="s">
        <v>195</v>
      </c>
      <c r="B9" s="132">
        <v>43046.670099999996</v>
      </c>
      <c r="C9" s="133">
        <v>13834.653340000001</v>
      </c>
      <c r="D9" s="132">
        <v>13016.955690000003</v>
      </c>
      <c r="E9" s="132">
        <v>56063.625789999991</v>
      </c>
      <c r="F9" s="134">
        <v>1</v>
      </c>
    </row>
    <row r="10" spans="1:6">
      <c r="A10" s="135"/>
      <c r="B10" s="136"/>
      <c r="C10" s="137"/>
      <c r="D10" s="136"/>
      <c r="E10" s="136"/>
      <c r="F10" s="138"/>
    </row>
    <row r="11" spans="1:6">
      <c r="A11" s="139" t="s">
        <v>196</v>
      </c>
      <c r="B11" s="152">
        <v>16.680999395097459</v>
      </c>
      <c r="C11" s="140">
        <v>5.3610614586405152</v>
      </c>
      <c r="D11" s="152">
        <v>5.0441957411916167</v>
      </c>
      <c r="E11" s="153">
        <v>21.725195136289074</v>
      </c>
      <c r="F11" s="141"/>
    </row>
    <row r="12" spans="1:6" ht="22.5">
      <c r="A12" s="154" t="s">
        <v>191</v>
      </c>
      <c r="B12" s="142">
        <v>17.795146262093976</v>
      </c>
      <c r="C12" s="142">
        <v>5.2500966257877026</v>
      </c>
      <c r="D12" s="142">
        <v>3.7175404566905672</v>
      </c>
      <c r="E12" s="143">
        <v>21.512686718784551</v>
      </c>
      <c r="F12" s="144"/>
    </row>
    <row r="13" spans="1:6" s="155" customFormat="1">
      <c r="A13" s="145"/>
      <c r="B13" s="144"/>
      <c r="C13" s="144"/>
      <c r="D13" s="144"/>
      <c r="E13" s="144"/>
      <c r="F13" s="144"/>
    </row>
    <row r="14" spans="1:6">
      <c r="A14" s="97" t="s">
        <v>192</v>
      </c>
    </row>
    <row r="15" spans="1:6">
      <c r="A15" s="97" t="s">
        <v>197</v>
      </c>
    </row>
    <row r="16" spans="1:6">
      <c r="A16" s="270" t="s">
        <v>193</v>
      </c>
    </row>
    <row r="18" spans="2:5">
      <c r="B18" s="100"/>
      <c r="C18" s="100"/>
      <c r="D18" s="100"/>
      <c r="E18" s="100"/>
    </row>
    <row r="19" spans="2:5">
      <c r="B19" s="100"/>
      <c r="C19" s="100"/>
      <c r="D19" s="100"/>
      <c r="E19" s="100"/>
    </row>
    <row r="20" spans="2:5">
      <c r="B20" s="100"/>
      <c r="C20" s="100"/>
      <c r="D20" s="100"/>
      <c r="E20" s="100"/>
    </row>
    <row r="21" spans="2:5">
      <c r="B21" s="100"/>
      <c r="C21" s="100"/>
      <c r="D21" s="100"/>
      <c r="E21" s="100"/>
    </row>
    <row r="24" spans="2:5">
      <c r="C24" s="18"/>
      <c r="D24" s="146"/>
    </row>
  </sheetData>
  <mergeCells count="1">
    <mergeCell ref="E5:F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A16" sqref="A16:A17"/>
    </sheetView>
  </sheetViews>
  <sheetFormatPr baseColWidth="10" defaultColWidth="11.42578125" defaultRowHeight="11.25"/>
  <cols>
    <col min="1" max="1" width="14.85546875" style="15" customWidth="1"/>
    <col min="2" max="2" width="15.7109375" style="15" customWidth="1"/>
    <col min="3" max="3" width="22.7109375" style="15" customWidth="1"/>
    <col min="4" max="4" width="15.7109375" style="15" customWidth="1"/>
    <col min="5" max="5" width="22.7109375" style="15" customWidth="1"/>
    <col min="6" max="16384" width="11.42578125" style="15"/>
  </cols>
  <sheetData>
    <row r="1" spans="1:25">
      <c r="A1" s="124" t="s">
        <v>212</v>
      </c>
    </row>
    <row r="2" spans="1:25">
      <c r="E2" s="97"/>
    </row>
    <row r="3" spans="1:25">
      <c r="C3" s="271" t="s">
        <v>286</v>
      </c>
      <c r="E3" s="96"/>
      <c r="F3" s="156"/>
      <c r="G3" s="156"/>
      <c r="H3" s="156"/>
      <c r="I3" s="156"/>
      <c r="J3" s="156"/>
      <c r="K3" s="156"/>
      <c r="L3" s="156"/>
      <c r="M3" s="156"/>
      <c r="N3" s="156"/>
      <c r="O3" s="156"/>
      <c r="P3" s="156"/>
      <c r="Q3" s="156"/>
      <c r="R3" s="156"/>
      <c r="S3" s="156"/>
      <c r="T3" s="156"/>
      <c r="U3" s="156"/>
      <c r="V3" s="156"/>
      <c r="W3" s="156"/>
      <c r="X3" s="156"/>
      <c r="Y3" s="156"/>
    </row>
    <row r="4" spans="1:25">
      <c r="A4" s="78">
        <v>30</v>
      </c>
      <c r="B4" s="78" t="s">
        <v>199</v>
      </c>
      <c r="C4" s="67">
        <v>17.511130000000001</v>
      </c>
      <c r="E4" s="157"/>
      <c r="F4" s="158"/>
      <c r="G4" s="158"/>
      <c r="H4" s="159"/>
      <c r="I4" s="159"/>
      <c r="J4" s="159"/>
      <c r="K4" s="159"/>
      <c r="L4" s="159"/>
      <c r="M4" s="159"/>
      <c r="N4" s="159"/>
      <c r="O4" s="159"/>
      <c r="P4" s="159"/>
      <c r="Q4" s="159"/>
      <c r="R4" s="159"/>
      <c r="S4" s="159"/>
      <c r="T4" s="159"/>
      <c r="U4" s="159"/>
      <c r="V4" s="159"/>
      <c r="W4" s="159"/>
      <c r="X4" s="159"/>
      <c r="Y4" s="159"/>
    </row>
    <row r="5" spans="1:25">
      <c r="A5" s="78">
        <v>311</v>
      </c>
      <c r="B5" s="78" t="s">
        <v>200</v>
      </c>
      <c r="C5" s="67">
        <v>50.352650000000004</v>
      </c>
      <c r="E5" s="157"/>
      <c r="F5" s="158"/>
      <c r="G5" s="158"/>
      <c r="H5" s="159"/>
      <c r="I5" s="159"/>
      <c r="J5" s="159"/>
      <c r="K5" s="159"/>
      <c r="L5" s="159"/>
      <c r="M5" s="159"/>
      <c r="N5" s="159"/>
      <c r="O5" s="159"/>
      <c r="P5" s="159"/>
      <c r="Q5" s="159"/>
      <c r="R5" s="159"/>
      <c r="S5" s="159"/>
      <c r="T5" s="159"/>
      <c r="U5" s="159"/>
      <c r="V5" s="159"/>
      <c r="W5" s="159"/>
      <c r="X5" s="159"/>
      <c r="Y5" s="159"/>
    </row>
    <row r="6" spans="1:25">
      <c r="A6" s="78">
        <v>312</v>
      </c>
      <c r="B6" s="78" t="s">
        <v>201</v>
      </c>
      <c r="C6" s="67">
        <v>8.0977899999999998</v>
      </c>
      <c r="E6" s="157"/>
      <c r="F6" s="158"/>
      <c r="G6" s="158"/>
      <c r="H6" s="159"/>
      <c r="I6" s="159"/>
      <c r="J6" s="159"/>
      <c r="K6" s="159"/>
      <c r="L6" s="159"/>
      <c r="M6" s="159"/>
      <c r="N6" s="159"/>
      <c r="O6" s="159"/>
      <c r="P6" s="159"/>
      <c r="Q6" s="159"/>
      <c r="R6" s="159"/>
      <c r="S6" s="159"/>
      <c r="T6" s="159"/>
      <c r="U6" s="159"/>
      <c r="V6" s="159"/>
      <c r="W6" s="159"/>
      <c r="X6" s="159"/>
      <c r="Y6" s="159"/>
    </row>
    <row r="7" spans="1:25">
      <c r="A7" s="78">
        <v>313</v>
      </c>
      <c r="B7" s="78" t="s">
        <v>202</v>
      </c>
      <c r="C7" s="67">
        <v>12.556889999999999</v>
      </c>
      <c r="E7" s="157"/>
      <c r="F7" s="158"/>
      <c r="G7" s="158"/>
      <c r="H7" s="159"/>
      <c r="I7" s="159"/>
      <c r="J7" s="159"/>
      <c r="K7" s="159"/>
      <c r="L7" s="159"/>
      <c r="M7" s="159"/>
      <c r="N7" s="159"/>
      <c r="O7" s="159"/>
      <c r="P7" s="159"/>
      <c r="Q7" s="159"/>
      <c r="R7" s="159"/>
      <c r="S7" s="159"/>
      <c r="T7" s="159"/>
      <c r="U7" s="159"/>
      <c r="V7" s="159"/>
      <c r="W7" s="159"/>
      <c r="X7" s="159"/>
      <c r="Y7" s="159"/>
    </row>
    <row r="8" spans="1:25">
      <c r="A8" s="78">
        <v>314</v>
      </c>
      <c r="B8" s="78" t="s">
        <v>203</v>
      </c>
      <c r="C8" s="67">
        <v>7.6873600000000009</v>
      </c>
      <c r="E8" s="157"/>
      <c r="F8" s="158"/>
      <c r="G8" s="158"/>
      <c r="H8" s="159"/>
      <c r="I8" s="159"/>
      <c r="J8" s="159"/>
      <c r="K8" s="159"/>
      <c r="L8" s="159"/>
      <c r="M8" s="159"/>
      <c r="N8" s="159"/>
      <c r="O8" s="159"/>
      <c r="P8" s="159"/>
      <c r="Q8" s="159"/>
      <c r="R8" s="159"/>
      <c r="S8" s="159"/>
      <c r="T8" s="159"/>
      <c r="U8" s="159"/>
      <c r="V8" s="159"/>
      <c r="W8" s="159"/>
      <c r="X8" s="159"/>
      <c r="Y8" s="159"/>
    </row>
    <row r="9" spans="1:25">
      <c r="A9" s="78">
        <v>321</v>
      </c>
      <c r="B9" s="78" t="s">
        <v>204</v>
      </c>
      <c r="C9" s="67">
        <v>45.466089999999994</v>
      </c>
      <c r="E9" s="157"/>
      <c r="F9" s="158"/>
      <c r="G9" s="158"/>
      <c r="H9" s="159"/>
      <c r="I9" s="159"/>
      <c r="J9" s="159"/>
      <c r="K9" s="159"/>
      <c r="L9" s="159"/>
      <c r="M9" s="159"/>
      <c r="N9" s="159"/>
      <c r="O9" s="159"/>
      <c r="P9" s="159"/>
      <c r="Q9" s="159"/>
      <c r="R9" s="159"/>
      <c r="S9" s="159"/>
      <c r="T9" s="159"/>
      <c r="U9" s="159"/>
      <c r="V9" s="159"/>
      <c r="W9" s="159"/>
      <c r="X9" s="159"/>
      <c r="Y9" s="159"/>
    </row>
    <row r="10" spans="1:25">
      <c r="A10" s="78">
        <v>322</v>
      </c>
      <c r="B10" s="78" t="s">
        <v>205</v>
      </c>
      <c r="C10" s="67">
        <v>28.550470000000001</v>
      </c>
      <c r="E10" s="157"/>
      <c r="F10" s="158"/>
      <c r="G10" s="158"/>
      <c r="H10" s="159"/>
      <c r="I10" s="159"/>
      <c r="J10" s="159"/>
      <c r="K10" s="159"/>
      <c r="L10" s="159"/>
      <c r="M10" s="159"/>
      <c r="N10" s="159"/>
      <c r="O10" s="159"/>
      <c r="P10" s="159"/>
      <c r="Q10" s="159"/>
      <c r="R10" s="159"/>
      <c r="S10" s="159"/>
      <c r="T10" s="159"/>
      <c r="U10" s="159"/>
      <c r="V10" s="159"/>
      <c r="W10" s="159"/>
      <c r="X10" s="159"/>
      <c r="Y10" s="159"/>
    </row>
    <row r="11" spans="1:25">
      <c r="A11" s="78">
        <v>323</v>
      </c>
      <c r="B11" s="78" t="s">
        <v>206</v>
      </c>
      <c r="C11" s="67">
        <v>1.9475100000000001</v>
      </c>
      <c r="E11" s="157"/>
      <c r="F11" s="158"/>
      <c r="G11" s="158"/>
      <c r="H11" s="159"/>
      <c r="I11" s="159"/>
      <c r="J11" s="159"/>
      <c r="K11" s="159"/>
      <c r="L11" s="159"/>
      <c r="M11" s="159"/>
      <c r="N11" s="159"/>
      <c r="O11" s="159"/>
      <c r="P11" s="159"/>
      <c r="Q11" s="159"/>
      <c r="R11" s="159"/>
      <c r="S11" s="159"/>
      <c r="T11" s="159"/>
      <c r="U11" s="159"/>
      <c r="V11" s="159"/>
      <c r="W11" s="159"/>
      <c r="X11" s="159"/>
      <c r="Y11" s="159"/>
    </row>
    <row r="12" spans="1:25">
      <c r="A12" s="78">
        <v>324</v>
      </c>
      <c r="B12" s="78" t="s">
        <v>207</v>
      </c>
      <c r="C12" s="67">
        <v>13.52407</v>
      </c>
      <c r="E12" s="157"/>
      <c r="F12" s="158"/>
      <c r="G12" s="158"/>
      <c r="H12" s="159"/>
      <c r="I12" s="159"/>
      <c r="J12" s="159"/>
      <c r="K12" s="159"/>
      <c r="L12" s="159"/>
      <c r="M12" s="159"/>
      <c r="N12" s="159"/>
      <c r="O12" s="159"/>
      <c r="P12" s="159"/>
      <c r="Q12" s="159"/>
      <c r="R12" s="159"/>
      <c r="S12" s="159"/>
      <c r="T12" s="159"/>
      <c r="U12" s="159"/>
      <c r="V12" s="159"/>
      <c r="W12" s="159"/>
      <c r="X12" s="159"/>
      <c r="Y12" s="159"/>
    </row>
    <row r="13" spans="1:25">
      <c r="A13" s="78">
        <v>33</v>
      </c>
      <c r="B13" s="78" t="s">
        <v>208</v>
      </c>
      <c r="C13" s="67">
        <v>37.11656</v>
      </c>
      <c r="E13" s="157"/>
      <c r="F13" s="158"/>
      <c r="G13" s="158"/>
      <c r="H13" s="159"/>
      <c r="I13" s="159"/>
      <c r="J13" s="159"/>
      <c r="K13" s="159"/>
      <c r="L13" s="159"/>
      <c r="M13" s="159"/>
      <c r="N13" s="159"/>
      <c r="O13" s="159"/>
      <c r="P13" s="159"/>
      <c r="Q13" s="159"/>
      <c r="R13" s="159"/>
      <c r="S13" s="159"/>
      <c r="T13" s="159"/>
      <c r="U13" s="159"/>
      <c r="V13" s="159"/>
      <c r="W13" s="159"/>
      <c r="X13" s="159"/>
      <c r="Y13" s="159"/>
    </row>
    <row r="14" spans="1:25">
      <c r="A14" s="78"/>
      <c r="B14" s="78" t="s">
        <v>209</v>
      </c>
      <c r="C14" s="67">
        <v>4.1062700000000003</v>
      </c>
      <c r="E14" s="160"/>
      <c r="F14" s="158"/>
      <c r="G14" s="158"/>
      <c r="H14" s="159"/>
      <c r="I14" s="159"/>
      <c r="J14" s="159"/>
      <c r="K14" s="159"/>
      <c r="L14" s="159"/>
      <c r="M14" s="159"/>
      <c r="N14" s="159"/>
      <c r="O14" s="159"/>
      <c r="P14" s="159"/>
      <c r="Q14" s="159"/>
      <c r="R14" s="159"/>
      <c r="S14" s="159"/>
      <c r="T14" s="159"/>
      <c r="U14" s="159"/>
      <c r="V14" s="159"/>
      <c r="W14" s="159"/>
      <c r="X14" s="159"/>
      <c r="Y14" s="159"/>
    </row>
    <row r="16" spans="1:25">
      <c r="A16" s="70" t="s">
        <v>210</v>
      </c>
    </row>
    <row r="17" spans="1:1">
      <c r="A17" s="70" t="s">
        <v>211</v>
      </c>
    </row>
    <row r="18" spans="1:1">
      <c r="A18" s="97" t="s">
        <v>182</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B1" workbookViewId="0">
      <selection activeCell="A3" sqref="A3:J4"/>
    </sheetView>
  </sheetViews>
  <sheetFormatPr baseColWidth="10" defaultColWidth="11.42578125" defaultRowHeight="11.25"/>
  <cols>
    <col min="1" max="1" width="33" style="15" customWidth="1"/>
    <col min="2" max="2" width="16.85546875" style="15" customWidth="1"/>
    <col min="3" max="3" width="11.42578125" style="15"/>
    <col min="4" max="4" width="12.42578125" style="15" customWidth="1"/>
    <col min="5" max="16384" width="11.42578125" style="15"/>
  </cols>
  <sheetData>
    <row r="1" spans="1:10">
      <c r="A1" s="78" t="s">
        <v>142</v>
      </c>
    </row>
    <row r="3" spans="1:10">
      <c r="A3" s="279"/>
      <c r="B3" s="284" t="s">
        <v>308</v>
      </c>
      <c r="C3" s="286" t="s">
        <v>309</v>
      </c>
      <c r="D3" s="287"/>
      <c r="E3" s="287"/>
      <c r="F3" s="287"/>
      <c r="G3" s="287"/>
      <c r="H3" s="287"/>
      <c r="I3" s="287"/>
      <c r="J3" s="287"/>
    </row>
    <row r="4" spans="1:10" ht="123.75">
      <c r="A4" s="280"/>
      <c r="B4" s="285"/>
      <c r="C4" s="275" t="s">
        <v>287</v>
      </c>
      <c r="D4" s="275" t="s">
        <v>288</v>
      </c>
      <c r="E4" s="275" t="s">
        <v>289</v>
      </c>
      <c r="F4" s="275" t="s">
        <v>290</v>
      </c>
      <c r="G4" s="275" t="s">
        <v>291</v>
      </c>
      <c r="H4" s="275" t="s">
        <v>292</v>
      </c>
      <c r="I4" s="275" t="s">
        <v>293</v>
      </c>
      <c r="J4" s="276" t="s">
        <v>294</v>
      </c>
    </row>
    <row r="5" spans="1:10">
      <c r="A5" s="272" t="s">
        <v>295</v>
      </c>
      <c r="B5" s="277">
        <v>106</v>
      </c>
      <c r="C5" s="273">
        <v>0</v>
      </c>
      <c r="D5" s="273">
        <v>32.075471698113198</v>
      </c>
      <c r="E5" s="273">
        <v>0</v>
      </c>
      <c r="F5" s="273">
        <v>0.94339622641509402</v>
      </c>
      <c r="G5" s="273">
        <v>2.8301886792452802</v>
      </c>
      <c r="H5" s="273">
        <v>33.018867924528301</v>
      </c>
      <c r="I5" s="273">
        <v>6.6037735849056602</v>
      </c>
      <c r="J5" s="273">
        <v>24.528301886792502</v>
      </c>
    </row>
    <row r="6" spans="1:10">
      <c r="A6" s="274" t="s">
        <v>296</v>
      </c>
      <c r="B6" s="278">
        <v>66</v>
      </c>
      <c r="C6" s="273">
        <v>0</v>
      </c>
      <c r="D6" s="273">
        <v>37.878787878787897</v>
      </c>
      <c r="E6" s="273">
        <v>0</v>
      </c>
      <c r="F6" s="273">
        <v>1.51515151515152</v>
      </c>
      <c r="G6" s="273">
        <v>4.5454545454545503</v>
      </c>
      <c r="H6" s="273">
        <v>25.7575757575758</v>
      </c>
      <c r="I6" s="273">
        <v>6.0606060606060597</v>
      </c>
      <c r="J6" s="273">
        <v>24.2424242424242</v>
      </c>
    </row>
    <row r="7" spans="1:10">
      <c r="A7" s="274" t="s">
        <v>297</v>
      </c>
      <c r="B7" s="278">
        <v>10</v>
      </c>
      <c r="C7" s="273">
        <v>0</v>
      </c>
      <c r="D7" s="273">
        <v>40</v>
      </c>
      <c r="E7" s="273">
        <v>0</v>
      </c>
      <c r="F7" s="273">
        <v>0</v>
      </c>
      <c r="G7" s="273">
        <v>0</v>
      </c>
      <c r="H7" s="273">
        <v>20</v>
      </c>
      <c r="I7" s="273">
        <v>10</v>
      </c>
      <c r="J7" s="273">
        <v>30</v>
      </c>
    </row>
    <row r="8" spans="1:10">
      <c r="A8" s="274" t="s">
        <v>298</v>
      </c>
      <c r="B8" s="278">
        <v>30</v>
      </c>
      <c r="C8" s="273">
        <v>0</v>
      </c>
      <c r="D8" s="273">
        <v>16.6666666666667</v>
      </c>
      <c r="E8" s="273">
        <v>0</v>
      </c>
      <c r="F8" s="273">
        <v>0</v>
      </c>
      <c r="G8" s="273">
        <v>0</v>
      </c>
      <c r="H8" s="273">
        <v>53.3333333333333</v>
      </c>
      <c r="I8" s="273">
        <v>6.6666666666666696</v>
      </c>
      <c r="J8" s="273">
        <v>23.3333333333333</v>
      </c>
    </row>
    <row r="9" spans="1:10">
      <c r="A9" s="272" t="s">
        <v>299</v>
      </c>
      <c r="B9" s="277">
        <v>68</v>
      </c>
      <c r="C9" s="273">
        <v>0</v>
      </c>
      <c r="D9" s="273">
        <v>26.470588235294102</v>
      </c>
      <c r="E9" s="273">
        <v>0</v>
      </c>
      <c r="F9" s="273">
        <v>5.8823529411764701</v>
      </c>
      <c r="G9" s="273">
        <v>7.3529411764705896</v>
      </c>
      <c r="H9" s="273">
        <v>35.294117647058798</v>
      </c>
      <c r="I9" s="273">
        <v>4.4117647058823497</v>
      </c>
      <c r="J9" s="273">
        <v>20.588235294117599</v>
      </c>
    </row>
    <row r="10" spans="1:10">
      <c r="A10" s="272" t="s">
        <v>300</v>
      </c>
      <c r="B10" s="277">
        <v>177</v>
      </c>
      <c r="C10" s="273">
        <v>0</v>
      </c>
      <c r="D10" s="273">
        <v>23.728813559321999</v>
      </c>
      <c r="E10" s="273">
        <v>0</v>
      </c>
      <c r="F10" s="273">
        <v>7.3446327683615804</v>
      </c>
      <c r="G10" s="273">
        <v>3.3898305084745801</v>
      </c>
      <c r="H10" s="273">
        <v>31.638418079095999</v>
      </c>
      <c r="I10" s="273">
        <v>5.6497175141242897</v>
      </c>
      <c r="J10" s="273">
        <v>28.248587570621499</v>
      </c>
    </row>
    <row r="11" spans="1:10">
      <c r="A11" s="272" t="s">
        <v>301</v>
      </c>
      <c r="B11" s="277">
        <v>26</v>
      </c>
      <c r="C11" s="273">
        <v>0</v>
      </c>
      <c r="D11" s="273">
        <v>57.692307692307701</v>
      </c>
      <c r="E11" s="273">
        <v>0</v>
      </c>
      <c r="F11" s="273">
        <v>0</v>
      </c>
      <c r="G11" s="273">
        <v>11.538461538461499</v>
      </c>
      <c r="H11" s="273">
        <v>7.6923076923076898</v>
      </c>
      <c r="I11" s="273">
        <v>0</v>
      </c>
      <c r="J11" s="273">
        <v>23.076923076923102</v>
      </c>
    </row>
    <row r="12" spans="1:10">
      <c r="A12" s="274" t="s">
        <v>302</v>
      </c>
      <c r="B12" s="278">
        <v>17</v>
      </c>
      <c r="C12" s="273">
        <v>0</v>
      </c>
      <c r="D12" s="273">
        <v>41.176470588235297</v>
      </c>
      <c r="E12" s="273">
        <v>0</v>
      </c>
      <c r="F12" s="273">
        <v>0</v>
      </c>
      <c r="G12" s="273">
        <v>17.647058823529399</v>
      </c>
      <c r="H12" s="273">
        <v>11.764705882352899</v>
      </c>
      <c r="I12" s="273">
        <v>0</v>
      </c>
      <c r="J12" s="273">
        <v>29.411764705882302</v>
      </c>
    </row>
    <row r="13" spans="1:10">
      <c r="A13" s="274" t="s">
        <v>303</v>
      </c>
      <c r="B13" s="278">
        <v>9</v>
      </c>
      <c r="C13" s="273">
        <v>0</v>
      </c>
      <c r="D13" s="273">
        <v>88.8888888888889</v>
      </c>
      <c r="E13" s="273">
        <v>0</v>
      </c>
      <c r="F13" s="273">
        <v>0</v>
      </c>
      <c r="G13" s="273">
        <v>0</v>
      </c>
      <c r="H13" s="273">
        <v>0</v>
      </c>
      <c r="I13" s="273">
        <v>0</v>
      </c>
      <c r="J13" s="273">
        <v>11.1111111111111</v>
      </c>
    </row>
    <row r="14" spans="1:10">
      <c r="A14" s="274" t="s">
        <v>304</v>
      </c>
      <c r="B14" s="278"/>
      <c r="C14" s="273"/>
      <c r="D14" s="273"/>
      <c r="E14" s="273"/>
      <c r="F14" s="273"/>
      <c r="G14" s="273"/>
      <c r="H14" s="273"/>
      <c r="I14" s="273"/>
      <c r="J14" s="273"/>
    </row>
    <row r="15" spans="1:10">
      <c r="A15" s="272" t="s">
        <v>305</v>
      </c>
      <c r="B15" s="277">
        <v>18</v>
      </c>
      <c r="C15" s="273">
        <v>0</v>
      </c>
      <c r="D15" s="273">
        <v>77.7777777777778</v>
      </c>
      <c r="E15" s="273">
        <v>0</v>
      </c>
      <c r="F15" s="273">
        <v>11.1111111111111</v>
      </c>
      <c r="G15" s="273">
        <v>11.1111111111111</v>
      </c>
      <c r="H15" s="273">
        <v>0</v>
      </c>
      <c r="I15" s="273">
        <v>0</v>
      </c>
      <c r="J15" s="273">
        <v>0</v>
      </c>
    </row>
    <row r="16" spans="1:10">
      <c r="A16" s="274" t="s">
        <v>306</v>
      </c>
      <c r="B16" s="278">
        <v>14</v>
      </c>
      <c r="C16" s="273">
        <v>0</v>
      </c>
      <c r="D16" s="273">
        <v>78.571428571428598</v>
      </c>
      <c r="E16" s="273">
        <v>0</v>
      </c>
      <c r="F16" s="273">
        <v>7.1428571428571397</v>
      </c>
      <c r="G16" s="273">
        <v>14.285714285714301</v>
      </c>
      <c r="H16" s="273">
        <v>0</v>
      </c>
      <c r="I16" s="273">
        <v>0</v>
      </c>
      <c r="J16" s="273">
        <v>0</v>
      </c>
    </row>
    <row r="17" spans="1:10">
      <c r="A17" s="274" t="s">
        <v>307</v>
      </c>
      <c r="B17" s="278">
        <v>4</v>
      </c>
      <c r="C17" s="273">
        <v>0</v>
      </c>
      <c r="D17" s="273">
        <v>75</v>
      </c>
      <c r="E17" s="273">
        <v>0</v>
      </c>
      <c r="F17" s="273">
        <v>25</v>
      </c>
      <c r="G17" s="273">
        <v>0</v>
      </c>
      <c r="H17" s="273">
        <v>0</v>
      </c>
      <c r="I17" s="273">
        <v>0</v>
      </c>
      <c r="J17" s="273">
        <v>0</v>
      </c>
    </row>
    <row r="19" spans="1:10">
      <c r="A19" s="70" t="s">
        <v>310</v>
      </c>
    </row>
    <row r="20" spans="1:10">
      <c r="A20" s="70" t="s">
        <v>276</v>
      </c>
    </row>
    <row r="21" spans="1:10">
      <c r="A21" s="70" t="s">
        <v>277</v>
      </c>
    </row>
    <row r="22" spans="1:10">
      <c r="A22" s="70" t="s">
        <v>278</v>
      </c>
    </row>
    <row r="23" spans="1:10">
      <c r="A23" s="70" t="s">
        <v>279</v>
      </c>
    </row>
    <row r="24" spans="1:10">
      <c r="A24" s="70" t="s">
        <v>280</v>
      </c>
    </row>
    <row r="25" spans="1:10">
      <c r="A25" s="70" t="s">
        <v>281</v>
      </c>
    </row>
    <row r="26" spans="1:10">
      <c r="A26" s="70" t="s">
        <v>282</v>
      </c>
    </row>
    <row r="27" spans="1:10">
      <c r="A27" s="70" t="s">
        <v>283</v>
      </c>
    </row>
    <row r="29" spans="1:10">
      <c r="A29" s="15" t="s">
        <v>275</v>
      </c>
    </row>
    <row r="35" spans="8:8">
      <c r="H35" s="78"/>
    </row>
  </sheetData>
  <mergeCells count="2">
    <mergeCell ref="B3:B4"/>
    <mergeCell ref="C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G32" sqref="G32"/>
    </sheetView>
  </sheetViews>
  <sheetFormatPr baseColWidth="10" defaultColWidth="11.42578125" defaultRowHeight="11.25"/>
  <cols>
    <col min="1" max="16384" width="11.42578125" style="15"/>
  </cols>
  <sheetData>
    <row r="1" spans="1:1">
      <c r="A1" s="78" t="s">
        <v>152</v>
      </c>
    </row>
    <row r="20" spans="1:1">
      <c r="A20" s="70" t="s">
        <v>85</v>
      </c>
    </row>
    <row r="21" spans="1:1">
      <c r="A21" s="70" t="s">
        <v>86</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Repères</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2018-12-07T15:01:42Z</dcterms:modified>
</cp:coreProperties>
</file>