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D48" i="2"/>
  <c r="D46" i="2"/>
  <c r="D43" i="2"/>
  <c r="D42" i="2"/>
  <c r="D37" i="2"/>
  <c r="D36" i="2"/>
  <c r="D35" i="2"/>
  <c r="D34" i="2"/>
  <c r="D27" i="2"/>
  <c r="D25" i="2"/>
  <c r="D24" i="2"/>
  <c r="D23" i="2"/>
  <c r="D22" i="2"/>
  <c r="D21" i="2"/>
  <c r="D18" i="2"/>
  <c r="D17" i="2"/>
  <c r="D16" i="2"/>
  <c r="D15" i="2"/>
  <c r="D14" i="2"/>
  <c r="D5" i="2"/>
  <c r="B5" i="2"/>
  <c r="B8" i="4" l="1"/>
  <c r="B7" i="4"/>
  <c r="B6" i="4"/>
  <c r="B5" i="4"/>
  <c r="B4"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<sst xmlns="http://schemas.openxmlformats.org/spreadsheetml/2006/main" count="408" uniqueCount="310">
  <si>
    <t>Atlas 2018 région Auvergne-Rhône-Alpes</t>
  </si>
  <si>
    <t>SOMMAIRE</t>
  </si>
  <si>
    <t>Entreprises culturelles</t>
  </si>
  <si>
    <t>Bourgogne - Franche-Comté</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</si>
  <si>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</si>
  <si>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</si>
  <si>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</si>
  <si>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</si>
  <si>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</si>
  <si>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</si>
  <si>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</si>
  <si>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</si>
  <si>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</si>
  <si>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</si>
  <si>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Lecture : le secteur des arts visuels représente 30 % des établissements culturels de Bourgogne - Franche-Comté, mais 9 % du chiffre d'affaires de la région.</t>
  </si>
  <si>
    <t>Lecture : le secteur du patrimoine compte 35 établissements en Bourgogne - Franche-Comté dont 29 % n'ont aucun salarié.</t>
  </si>
  <si>
    <t>en nb etab</t>
  </si>
  <si>
    <t>Aucun salarié</t>
  </si>
  <si>
    <t>1 à 9 salariés</t>
  </si>
  <si>
    <t>10 à 19 salariés</t>
  </si>
  <si>
    <t>20 à 49 salariés</t>
  </si>
  <si>
    <t>50 à 249 salariés</t>
  </si>
  <si>
    <t>250 salariés et plus</t>
  </si>
  <si>
    <t>Enseignement
131 établissements</t>
  </si>
  <si>
    <t>Publicité
287 établissements</t>
  </si>
  <si>
    <t>Audiovisuel
226 établissements</t>
  </si>
  <si>
    <t>Spectacle vivant
323 établissements</t>
  </si>
  <si>
    <t>Architecure
581 établissements</t>
  </si>
  <si>
    <t>Arts visuels
1 031établissements</t>
  </si>
  <si>
    <t>Livre et presse
824 établissements</t>
  </si>
  <si>
    <t>Patrimoine
35 établissements</t>
  </si>
  <si>
    <t>Ensemble
3 438 établissements</t>
  </si>
  <si>
    <t>Domaine</t>
  </si>
  <si>
    <t xml:space="preserve">Nombre d'établissements </t>
  </si>
  <si>
    <t xml:space="preserve">Chiffre d'affaires </t>
  </si>
  <si>
    <t>Effectifs ETP</t>
  </si>
  <si>
    <t>Enseignement culturel</t>
  </si>
  <si>
    <t>Agences de publicité</t>
  </si>
  <si>
    <t>Audiovisuel et Multimédia</t>
  </si>
  <si>
    <t>Spectacle vivant</t>
  </si>
  <si>
    <t>Architecture</t>
  </si>
  <si>
    <t>Arts visuels</t>
  </si>
  <si>
    <t>Livre et Presse</t>
  </si>
  <si>
    <t>Patrimoine</t>
  </si>
  <si>
    <t>Dénomination</t>
  </si>
  <si>
    <t>Secteur d'activité</t>
  </si>
  <si>
    <t>Domaine culturel</t>
  </si>
  <si>
    <t>Tranche d'effectif ETP</t>
  </si>
  <si>
    <t>Département</t>
  </si>
  <si>
    <t>Commune</t>
  </si>
  <si>
    <t>Est Bourgogne Media</t>
  </si>
  <si>
    <t>Édition de journaux</t>
  </si>
  <si>
    <t>Presse</t>
  </si>
  <si>
    <t>100 à 199 salariés</t>
  </si>
  <si>
    <t>Côte d'Or</t>
  </si>
  <si>
    <t>Dijon</t>
  </si>
  <si>
    <t>France 3 Bourgogne - Franche-Comté</t>
  </si>
  <si>
    <t>Édition de chaînes généralistes</t>
  </si>
  <si>
    <t>Audiovisuel</t>
  </si>
  <si>
    <t>Les journaux de Saône-et-Loire</t>
  </si>
  <si>
    <t>Saône-et-Loire</t>
  </si>
  <si>
    <t>Chalon-sur-Saône</t>
  </si>
  <si>
    <t>L'Yonne républicaine</t>
  </si>
  <si>
    <t>Yonne</t>
  </si>
  <si>
    <t>Auxerre</t>
  </si>
  <si>
    <t>Opéra de Dijon</t>
  </si>
  <si>
    <t>Doubs</t>
  </si>
  <si>
    <t>Besançon</t>
  </si>
  <si>
    <t>Mediapost</t>
  </si>
  <si>
    <t>Activités des agences de publicité</t>
  </si>
  <si>
    <t>Publicité</t>
  </si>
  <si>
    <t>50 à 99 salariés</t>
  </si>
  <si>
    <t>Longvic</t>
  </si>
  <si>
    <t>Projef</t>
  </si>
  <si>
    <t>Courtetain-et-Salans</t>
  </si>
  <si>
    <t>Démosthène</t>
  </si>
  <si>
    <t>Quetigny</t>
  </si>
  <si>
    <t>Champ : établissements employeurs des secteurs culturels.</t>
  </si>
  <si>
    <t>Source : Insee, Sirene / Deps, ministère de la Culture 2018.</t>
  </si>
  <si>
    <t>Arts du spectacle vivant</t>
  </si>
  <si>
    <t>L'Est républicain</t>
  </si>
  <si>
    <t>Champ : actifs ayant un emploi, région Bourgogne-Franche-Comté</t>
  </si>
  <si>
    <t>Source : Insee, Recensement 2014 / DEPS, Ministère de la Culture, 2018</t>
  </si>
  <si>
    <t>Bourgogne-Franche-Comté</t>
  </si>
  <si>
    <t>France</t>
  </si>
  <si>
    <t>Effectifs</t>
  </si>
  <si>
    <t>Part (en%)</t>
  </si>
  <si>
    <t>Concepteurs et assistants techniques des arts graphiques, de la mode et de la décoration</t>
  </si>
  <si>
    <t>Professeurs d'art</t>
  </si>
  <si>
    <t>Techniciens des spectacles</t>
  </si>
  <si>
    <t>Artistes des spectacles</t>
  </si>
  <si>
    <t>Cadres artistiques, de programmation et de production des spectacles</t>
  </si>
  <si>
    <t>Journalistes et cadres de l'édition</t>
  </si>
  <si>
    <t>Architectes</t>
  </si>
  <si>
    <t>Métiers d'art</t>
  </si>
  <si>
    <t>Artistes plasticiens</t>
  </si>
  <si>
    <t>Cadres et techniciens de l'archivage, de la conservation et de la documentation</t>
  </si>
  <si>
    <t>Photographes</t>
  </si>
  <si>
    <t>Traducteurs</t>
  </si>
  <si>
    <t>Auteurs littéraires</t>
  </si>
  <si>
    <t>Ensemble des professions culturelles</t>
  </si>
  <si>
    <t>Part des professions culturelles dans l’emploi total</t>
  </si>
  <si>
    <t>-</t>
  </si>
  <si>
    <t>Champ: actifs ayant un emploi, région Bourgogne-Franche-Comté</t>
  </si>
  <si>
    <t>Note de lecture : en 2014 en Bourgogne-Franche-Comté, les concepteurs et assistants des arts graphiques, de la mode et de la décoration rassemblent 16 % des professionnels de la culture de cette région, soit la première population de professionnels de la culture pour la Bourgogne-Franche-Comté.</t>
  </si>
  <si>
    <t>Données graphiques</t>
  </si>
  <si>
    <t>% diplômés</t>
  </si>
  <si>
    <t>Salaire median</t>
  </si>
  <si>
    <t xml:space="preserve">Champ : ensemble des salariés ayant occupé une profession culturelle présents dans les déclarations annuelles des données sociales (DADS) en 2014 en région Bourgogne-Franche-Comté.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</si>
  <si>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</si>
  <si>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Note de lecture : En 2014 en Bourgogne-franche-Comté, 39 % des artistes des spectacles sont diplômés du supérieur. Le salaire médian net annuel des artistes des spectacles (la moitié perçoit plus, l'autre moitié perçoit moins) est de 9 294 euros.</t>
  </si>
  <si>
    <t>Arts plastiques et autre création artistique</t>
  </si>
  <si>
    <t>Livre</t>
  </si>
  <si>
    <t>Édition audiovisuelle</t>
  </si>
  <si>
    <t>Enseignement artistique amateur</t>
  </si>
  <si>
    <t>Photographie</t>
  </si>
  <si>
    <t>Industrie du film, du phonogramme et du jeu électronique</t>
  </si>
  <si>
    <t>Design</t>
  </si>
  <si>
    <t>Diffusion audiovisuelle</t>
  </si>
  <si>
    <t>Ensemble des secteurs culturels</t>
  </si>
  <si>
    <t>Part des secteurs culturels dans l’emploi total</t>
  </si>
  <si>
    <t>Note de lecture : En 2014 en Bourgogne-Franche-Comté, le secteur de la presse rassemble 17 % des actifs des secteurs culturels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</si>
  <si>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</si>
  <si>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</si>
  <si>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</si>
  <si>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</si>
  <si>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</si>
  <si>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</si>
  <si>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</si>
  <si>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</si>
  <si>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Source : Insee, Recensement 2014 et base non salariés 2014 / DEPS, Ministère de la Culture, 2018</t>
  </si>
  <si>
    <t>Région Bourgogne-Franche-Comté</t>
  </si>
  <si>
    <t>Principaux repères de la région Bourgogne-Franche-Comté</t>
  </si>
  <si>
    <t>Part de la population par territoire de vie en Bourgogne-Franche-Comté</t>
  </si>
  <si>
    <t>Répartition de la dépense culturelle en Bourgogne-Franche-Comté</t>
  </si>
  <si>
    <t>Dépenses des collectivités territoriales en Bourgogne-Franche-Comté en 2016</t>
  </si>
  <si>
    <t>Dépenses du ministère de la Culture et de ses opérateurs en Bourgogne-Franche-Comtés en 2016</t>
  </si>
  <si>
    <t>Dépenses culturelles des communes et de leurs groupements en Bourgogne-Franche-Comté en 2016</t>
  </si>
  <si>
    <t>Répartition des principaux équipements culturels par type de territoire de vie en Bourgogne-Franche-Comté en 2016</t>
  </si>
  <si>
    <t>Secteurs culturels et professions culturelles en Bourgogne-Franche-Comté en 2014</t>
  </si>
  <si>
    <t>Répartition des professions culturelles en Bourgogne-Franche-Comté en 2014</t>
  </si>
  <si>
    <t>Part des diplômés du supérieur et salaire médian annuel selon les professions culturelles en Bourgogne-Franche-Comté en 2014</t>
  </si>
  <si>
    <t>Répartition de l'emploi par secteur culturel en Bourgogne-Franche-Comté en 2014</t>
  </si>
  <si>
    <t>Caractéristiques des non-salariés par secteur culturel en Bourgogne-Franche-Comté en 2014</t>
  </si>
  <si>
    <t>Poids des entreprises dans les secteurs culturels marchands en Bourgogne-Franche-Comté en 2015</t>
  </si>
  <si>
    <t xml:space="preserve">Répartition du nombre d'établissements, du chiffre d'affaires et des effectifs salariés par domaine culturel en Bourgogne-Franche-Comté en 2015 </t>
  </si>
  <si>
    <t>Répartition des entreprises culturelles en Bourgogne-Franche-Comté en 2015</t>
  </si>
  <si>
    <t>Principaux établissements culturels employeurs en Bourgogne-Franche-Comté en 2015</t>
  </si>
  <si>
    <t>L'emploi culturel : secteurs culturels et professions culturels en Bourgogne-Franche-Comté en 2014</t>
  </si>
  <si>
    <t>Part de diplômés du supérieur et salaire net médian selon les professions culturelles en Bourgogne-Franche-Comté en 2014</t>
  </si>
  <si>
    <t>Poids des entreprises culturelles dans les secteurs marchands en Bourgogne-Franche-Comté en 2015</t>
  </si>
  <si>
    <t>En part de l'ensemble des secteurs marchands (%)</t>
  </si>
  <si>
    <t>Répartition du nombre d'établissements, du chiffre d'affaires et des effectifs salariés par domaine culturel en Bourgogne-Franche-Comté en 2015</t>
  </si>
  <si>
    <t>Répartition des enteprises culturelles en Bourgogne-Franche-Comté selon les effectifs en 2015</t>
  </si>
  <si>
    <t>Principaux établissements culturels employeurs en  Bourgogne-Franche-Comté en 2015</t>
  </si>
  <si>
    <t>Etat **</t>
  </si>
  <si>
    <t>Région</t>
  </si>
  <si>
    <t>Départements</t>
  </si>
  <si>
    <t>EPCI*</t>
  </si>
  <si>
    <t>Communes*</t>
  </si>
  <si>
    <t>* Communes de plus de 3 500 habitants ; groupements composés d'au moins une commune de plus de 3 500 habitants.</t>
  </si>
  <si>
    <t>Note de lecture : en Bourgogne-Franche-Comté, 48 % de la dépense culturelle publique est portée par les communes.</t>
  </si>
  <si>
    <t>Source : CNC/DABS/SRH/DEPS, Ministère de la Culture, 2018</t>
  </si>
  <si>
    <t>** Dépenses du ministère de la Culture, y compris dépenses de personnels et hors sociétés de l'audiovisuel.</t>
  </si>
  <si>
    <t>Répartition de la dépense culturelle publique en Bourgogne-Franche-Comté en 2016</t>
  </si>
  <si>
    <t>En milliers d'euros, euros et %</t>
  </si>
  <si>
    <t>Régions</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</si>
  <si>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</si>
  <si>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</si>
  <si>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</si>
  <si>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</si>
  <si>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</si>
  <si>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</si>
  <si>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</si>
  <si>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</si>
  <si>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</si>
  <si>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</si>
  <si>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</si>
  <si>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</si>
  <si>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</si>
  <si>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de Bourgogne-Franche-Comté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</si>
  <si>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</si>
  <si>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</si>
  <si>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</si>
  <si>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</si>
  <si>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</si>
  <si>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</si>
  <si>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</si>
  <si>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</si>
  <si>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</si>
  <si>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</si>
  <si>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</si>
  <si>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(milliers d'euros)</t>
  </si>
  <si>
    <t>Total en € par habitant de la région</t>
  </si>
  <si>
    <t>Note : il s'agit des dépenses exécutées 2016.</t>
  </si>
  <si>
    <t>Dépenses du ministère de la Culture et de ses opérateurs* en Bourgogne-Franche-Comté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</si>
  <si>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</si>
  <si>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</si>
  <si>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</si>
  <si>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</si>
  <si>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</si>
  <si>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</si>
  <si>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</si>
  <si>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</si>
  <si>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</si>
  <si>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</si>
  <si>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</si>
  <si>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En millions d'euros</t>
  </si>
  <si>
    <t>Note : communes de plus de 3 500 habitants et groupements comptant au moins une commune de plus de 3 500 habitants.</t>
  </si>
  <si>
    <t xml:space="preserve">Note de lecture : en 2016, les dépenses des communes de Bourgogne-Franche-Comté et de leurs groupements en faveur de l'expression lyrique et chorégraphique s'élèvent à 60 millions d'euros. </t>
  </si>
  <si>
    <t>Dépenses culturelles des communes de Bourgogne-Franche-Comté et de leurs groupements par secteur d'intervention en 2016</t>
  </si>
  <si>
    <t>Bourgogne
Franche-Comté</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</si>
  <si>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</si>
  <si>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</si>
  <si>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</si>
  <si>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</si>
  <si>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</si>
  <si>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</si>
  <si>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</si>
  <si>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</si>
  <si>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</si>
  <si>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</si>
  <si>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</si>
  <si>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</si>
  <si>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</si>
  <si>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</si>
  <si>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</si>
  <si>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</si>
  <si>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</si>
  <si>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</si>
  <si>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</si>
  <si>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</si>
  <si>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</si>
  <si>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</si>
  <si>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</si>
  <si>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</si>
  <si>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</si>
  <si>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</si>
  <si>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</si>
  <si>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</si>
  <si>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</si>
  <si>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</si>
  <si>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</si>
  <si>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</si>
  <si>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</si>
  <si>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</si>
  <si>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</si>
  <si>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</si>
  <si>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 xml:space="preserve">Part de locaux éligibles au très haut débit (30Mbit/s) </t>
    </r>
    <r>
      <rPr>
        <i/>
        <sz val="8"/>
        <rFont val="Arial"/>
        <family val="2"/>
      </rPr>
      <t>(%)</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</si>
  <si>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</si>
  <si>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</si>
  <si>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</si>
  <si>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</si>
  <si>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</si>
  <si>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</si>
  <si>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rPr>
        <b/>
        <sz val="8"/>
        <rFont val="Arial"/>
        <family val="2"/>
      </rPr>
      <t>Nombre de quartiers "politique de la ville"</t>
    </r>
    <r>
      <rPr>
        <sz val="8"/>
        <rFont val="Arial"/>
        <family val="2"/>
      </rPr>
      <t xml:space="preserve"> (2015)</t>
    </r>
  </si>
  <si>
    <r>
      <rPr>
        <b/>
        <sz val="8"/>
        <rFont val="Arial"/>
        <family val="2"/>
      </rPr>
      <t>Population des quartiers "politique de la ville"</t>
    </r>
    <r>
      <rPr>
        <sz val="8"/>
        <rFont val="Arial"/>
        <family val="2"/>
      </rPr>
      <t xml:space="preserve"> (2015) (</t>
    </r>
    <r>
      <rPr>
        <i/>
        <sz val="8"/>
        <rFont val="Arial"/>
        <family val="2"/>
      </rPr>
      <t>milliers</t>
    </r>
    <r>
      <rPr>
        <sz val="8"/>
        <rFont val="Arial"/>
        <family val="2"/>
      </rPr>
      <t>)</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</si>
  <si>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</si>
  <si>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</si>
  <si>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</si>
  <si>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</si>
  <si>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</si>
  <si>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Type du territoire de vie dans la typologie</t>
  </si>
  <si>
    <t>Population municipale du territoire de vie
(en milliers)</t>
  </si>
  <si>
    <t>en % de la population totale de la région</t>
  </si>
  <si>
    <t>Territoires de vie de bourgs et petites villes en situation intermédiaire</t>
  </si>
  <si>
    <t>Territoires de vie autour de villes moyennes, offrant des emplois et des conditions de vie plutôt favorables</t>
  </si>
  <si>
    <t>Territoires de vie plutôt favorisés, à l'accès aux équipements rapide mais avec des difficultés socioéconomiques</t>
  </si>
  <si>
    <t>Territoire de vie plutôt denses, en situation peu favorable</t>
  </si>
  <si>
    <t>Territoire de vie isolés, peu urbanisés, hors de l'influence des grands pôles</t>
  </si>
  <si>
    <t>Territoires de vie plutôt aisés, éloignés de l'emploi, situés surtout dans le périurbain</t>
  </si>
  <si>
    <t>Territoire de vie très urbanisés, plutôt favorisés mais avec des difficultés sociales et des emplois souvent éloignés</t>
  </si>
  <si>
    <t>Territoires de vie denses et riches, présentant d'importantes disparités entre femmes et hommes</t>
  </si>
  <si>
    <t>*  Epci : établissements publics de coopération intercommunale (à fiscalité propre)</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</si>
  <si>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</si>
  <si>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</si>
  <si>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</si>
  <si>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</si>
  <si>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</si>
  <si>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</si>
  <si>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</si>
  <si>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</si>
  <si>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Note de lecture : en Bourgogne-Franche-Comté, on compte 142 lieux de visite dont 108 lieux d’exposition, 3 monuments nationaux et 31 jardins remarquables. 30 % de ces lieux de visite sont situés dans des territoires de vie isolés, peu urbanisés, hors de l’influence des grands pôles.</t>
  </si>
  <si>
    <t>Source : Insee / Atlas régional de la culture 2018, Deps, ministère de la Culture 2018</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</si>
  <si>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</si>
  <si>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En milliers d'euros</t>
  </si>
  <si>
    <r>
      <t xml:space="preserve">Répartition par typologie de territoire de vie </t>
    </r>
    <r>
      <rPr>
        <i/>
        <sz val="8"/>
        <color rgb="FF000000"/>
        <rFont val="Arial"/>
        <family val="2"/>
      </rPr>
      <t>(en %)</t>
    </r>
  </si>
  <si>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</si>
  <si>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</si>
  <si>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</si>
  <si>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</si>
  <si>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</si>
  <si>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</si>
  <si>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</si>
  <si>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</si>
  <si>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r>
      <t xml:space="preserve">Bourgogne-Franche-Comté
</t>
    </r>
    <r>
      <rPr>
        <i/>
        <sz val="8"/>
        <color rgb="FF000000"/>
        <rFont val="Arial"/>
        <family val="2"/>
      </rPr>
      <t>(unités)</t>
    </r>
  </si>
  <si>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</si>
  <si>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</si>
  <si>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</si>
  <si>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</si>
  <si>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</si>
  <si>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</si>
  <si>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</si>
  <si>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</si>
  <si>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</si>
  <si>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</si>
  <si>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</si>
  <si>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</si>
  <si>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t>Enseignement supérieur culture (8)</t>
  </si>
  <si>
    <t>Source : Atlas régional de la culture 2018, Deps, Ministère de la Culture,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</si>
</sst>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7">
    <font>
      <sz val="11"/>
      <color theme="1"/>
      <name val="Calibri"/>
      <family val="2"/>
      <scheme val="minor"/>
    </font>
    <font>
      <b/>
      <sz val="11"/>
      <color theme="1"/>
      <name val="Calibri"/>
      <family val="2"/>
      <scheme val="minor"/>
    </font>
    <font>
      <u/>
      <sz val="11"/>
      <color theme="10"/>
      <name val="Calibri"/>
      <family val="2"/>
      <scheme val="minor"/>
    </font>
    <font>
      <sz val="8"/>
      <color theme="1"/>
      <name val="Arial"/>
      <family val="2"/>
    </font>
    <font>
      <b/>
      <sz val="8"/>
      <color theme="1"/>
      <name val="Arial"/>
      <family val="2"/>
    </font>
    <font>
      <sz val="8"/>
      <name val="Arial"/>
      <family val="2"/>
    </font>
    <font>
      <i/>
      <sz val="8"/>
      <name val="Arial"/>
      <family val="2"/>
    </font>
    <font>
      <sz val="6"/>
      <color theme="1"/>
      <name val="Arial"/>
      <family val="2"/>
    </font>
    <font>
      <sz val="11"/>
      <color theme="1"/>
      <name val="Liberation Sans"/>
      <family val="2"/>
    </font>
    <font>
      <sz val="11"/>
      <color rgb="FF000000"/>
      <name val="Calibri1"/>
      <family val="2"/>
    </font>
    <font>
      <b/>
      <sz val="11"/>
      <color rgb="FF000000"/>
      <name val="Calibri1"/>
      <family val="2"/>
    </font>
    <font>
      <b/>
      <sz val="11"/>
      <color theme="1"/>
      <name val="Arial"/>
      <family val="2"/>
    </font>
    <font>
      <u/>
      <sz val="11"/>
      <color theme="10"/>
      <name val="Arial"/>
      <family val="2"/>
    </font>
    <font>
      <i/>
      <sz val="8"/>
      <color theme="1"/>
      <name val="Arial"/>
      <family val="2"/>
    </font>
    <font>
      <i/>
      <sz val="11"/>
      <color theme="1"/>
      <name val="Calibri"/>
      <family val="2"/>
      <scheme val="minor"/>
    </font>
    <font>
      <i/>
      <sz val="8"/>
      <color theme="1"/>
      <name val="Calibri"/>
      <family val="2"/>
      <scheme val="minor"/>
    </font>
    <font>
      <b/>
      <sz val="8"/>
      <color rgb="FF000000"/>
      <name val="Arial"/>
      <family val="2"/>
    </font>
    <font>
      <sz val="8"/>
      <color rgb="FF000000"/>
      <name val="Arial"/>
      <family val="2"/>
    </font>
    <font>
      <sz val="8"/>
      <color rgb="FFFF0000"/>
      <name val="Arial"/>
      <family val="2"/>
    </font>
    <font>
      <sz val="8"/>
      <color rgb="FFFF3333"/>
      <name val="Arial"/>
      <family val="2"/>
    </font>
    <font>
      <sz val="8"/>
      <color theme="1"/>
      <name val="Calibri"/>
      <family val="2"/>
      <scheme val="minor"/>
    </font>
    <font>
      <i/>
      <sz val="8"/>
      <color rgb="FF000000"/>
      <name val="Arial"/>
      <family val="2"/>
    </font>
    <font>
      <i/>
      <sz val="8"/>
      <color rgb="FF000000"/>
      <name val="Calibri1"/>
    </font>
    <font>
      <b/>
      <sz val="10"/>
      <color theme="1"/>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sz val="8"/>
      <color rgb="FF000000"/>
      <name val="Calibri1"/>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
      <sz val="11"/>
      <color rgb="FF000000"/>
      <name val="Calibri"/>
      <family val="2"/>
      <charset val="1"/>
    </font>
  </fonts>
  <fills count="5">
    <fill>
      <patternFill patternType="none"/>
    </fill>
    <fill>
      <patternFill patternType="gray125"/>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rgb="FF000000"/>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thin">
        <color rgb="FF000000"/>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rgb="FF000000"/>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6">
    <xf numFmtId="0" fontId="0" fillId="0" borderId="0"/>
    <xf numFmtId="0" fontId="2" fillId="0" borderId="0" applyNumberFormat="0" applyFill="0" applyBorder="0" applyAlignment="0" applyProtection="0"/>
    <xf numFmtId="9" fontId="8"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alignment horizontal="left"/>
    </xf>
    <xf numFmtId="0" fontId="10" fillId="0" borderId="0">
      <alignment horizontal="left"/>
    </xf>
    <xf numFmtId="0" fontId="9" fillId="0" borderId="0"/>
    <xf numFmtId="0" fontId="9" fillId="0" borderId="0"/>
    <xf numFmtId="0" fontId="10" fillId="0" borderId="0"/>
    <xf numFmtId="43" fontId="24" fillId="0" borderId="0" applyFont="0" applyFill="0" applyBorder="0" applyAlignment="0" applyProtection="0"/>
    <xf numFmtId="9" fontId="24" fillId="0" borderId="0" applyFont="0" applyFill="0" applyBorder="0" applyAlignment="0" applyProtection="0"/>
    <xf numFmtId="0" fontId="25" fillId="0" borderId="0" applyNumberFormat="0" applyFill="0" applyBorder="0" applyAlignment="0" applyProtection="0"/>
    <xf numFmtId="0" fontId="29" fillId="0" borderId="0"/>
    <xf numFmtId="0" fontId="36" fillId="0" borderId="0"/>
  </cellStyleXfs>
  <cellXfs count="284">
    <xf numFmtId="0" fontId="0" fillId="0" borderId="0" xfId="0"/>
    <xf numFmtId="0" fontId="1" fillId="0" borderId="0" xfId="0" applyFont="1"/>
    <xf numFmtId="0" fontId="3"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xf numFmtId="3" fontId="3" fillId="0" borderId="0" xfId="0" applyNumberFormat="1" applyFont="1" applyBorder="1"/>
    <xf numFmtId="3" fontId="3" fillId="0" borderId="0" xfId="0" applyNumberFormat="1" applyFont="1" applyBorder="1" applyAlignment="1">
      <alignment horizontal="center"/>
    </xf>
    <xf numFmtId="3" fontId="3" fillId="0" borderId="5" xfId="0" applyNumberFormat="1" applyFont="1" applyBorder="1" applyAlignment="1">
      <alignment horizontal="center"/>
    </xf>
    <xf numFmtId="0" fontId="5" fillId="0" borderId="6" xfId="0" applyFont="1" applyBorder="1"/>
    <xf numFmtId="3" fontId="5" fillId="0" borderId="7" xfId="0" applyNumberFormat="1" applyFont="1" applyBorder="1"/>
    <xf numFmtId="3" fontId="6" fillId="0" borderId="7" xfId="0" quotePrefix="1" applyNumberFormat="1" applyFont="1" applyBorder="1" applyAlignment="1">
      <alignment horizontal="center"/>
    </xf>
    <xf numFmtId="3" fontId="6" fillId="0" borderId="8" xfId="0" applyNumberFormat="1" applyFont="1" applyBorder="1" applyAlignment="1">
      <alignment horizontal="center"/>
    </xf>
    <xf numFmtId="0" fontId="3" fillId="0" borderId="0" xfId="0" applyFont="1" applyAlignment="1">
      <alignment horizontal="center"/>
    </xf>
    <xf numFmtId="0" fontId="3" fillId="0" borderId="0" xfId="0" applyFont="1" applyAlignment="1">
      <alignment wrapText="1"/>
    </xf>
    <xf numFmtId="0" fontId="7" fillId="0" borderId="0" xfId="0" applyFont="1"/>
    <xf numFmtId="0" fontId="4" fillId="0" borderId="9" xfId="0" applyFont="1" applyBorder="1" applyAlignment="1">
      <alignment horizontal="center"/>
    </xf>
    <xf numFmtId="0" fontId="4" fillId="0" borderId="10" xfId="0" applyFont="1" applyBorder="1" applyAlignment="1">
      <alignment horizontal="center"/>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4" xfId="0" applyFont="1" applyBorder="1"/>
    <xf numFmtId="0" fontId="5" fillId="0" borderId="0" xfId="0" applyFont="1" applyBorder="1" applyAlignment="1">
      <alignment horizontal="left"/>
    </xf>
    <xf numFmtId="0" fontId="5" fillId="0" borderId="0" xfId="0" applyFont="1" applyBorder="1"/>
    <xf numFmtId="0" fontId="5" fillId="0" borderId="0" xfId="0" applyFont="1" applyBorder="1" applyAlignment="1">
      <alignment horizontal="right"/>
    </xf>
    <xf numFmtId="0" fontId="5" fillId="0" borderId="5" xfId="0" applyFont="1" applyBorder="1"/>
    <xf numFmtId="0" fontId="3" fillId="0" borderId="0" xfId="0" applyFont="1" applyBorder="1" applyAlignment="1">
      <alignment horizontal="left"/>
    </xf>
    <xf numFmtId="0" fontId="3" fillId="0" borderId="0" xfId="0" applyFont="1" applyBorder="1"/>
    <xf numFmtId="0" fontId="3" fillId="0" borderId="0" xfId="0" applyFont="1" applyBorder="1" applyAlignment="1">
      <alignment horizontal="right"/>
    </xf>
    <xf numFmtId="0" fontId="3" fillId="0" borderId="5" xfId="0" applyFont="1" applyBorder="1"/>
    <xf numFmtId="0" fontId="3" fillId="0" borderId="6" xfId="0" applyFont="1" applyBorder="1"/>
    <xf numFmtId="0" fontId="3" fillId="0" borderId="7" xfId="0" applyFont="1" applyBorder="1" applyAlignment="1">
      <alignment horizontal="left"/>
    </xf>
    <xf numFmtId="0" fontId="3" fillId="0" borderId="7" xfId="0" applyFont="1" applyBorder="1"/>
    <xf numFmtId="0" fontId="3" fillId="0" borderId="7" xfId="0" applyFont="1" applyBorder="1" applyAlignment="1">
      <alignment horizontal="right"/>
    </xf>
    <xf numFmtId="0" fontId="3" fillId="0" borderId="8" xfId="0" applyFont="1" applyBorder="1"/>
    <xf numFmtId="0" fontId="3" fillId="0" borderId="0" xfId="0" applyFont="1" applyAlignment="1"/>
    <xf numFmtId="1" fontId="3" fillId="0" borderId="4" xfId="0" applyNumberFormat="1" applyFont="1" applyBorder="1"/>
    <xf numFmtId="1" fontId="3" fillId="0" borderId="0" xfId="0" applyNumberFormat="1" applyFont="1" applyBorder="1"/>
    <xf numFmtId="1" fontId="3" fillId="0" borderId="5" xfId="0" applyNumberFormat="1" applyFont="1" applyBorder="1"/>
    <xf numFmtId="1" fontId="3" fillId="0" borderId="6" xfId="0" applyNumberFormat="1" applyFont="1" applyBorder="1"/>
    <xf numFmtId="1" fontId="3" fillId="0" borderId="7" xfId="0" applyNumberFormat="1" applyFont="1" applyBorder="1"/>
    <xf numFmtId="1" fontId="3" fillId="0" borderId="8" xfId="0" applyNumberFormat="1" applyFont="1" applyBorder="1"/>
    <xf numFmtId="1" fontId="3" fillId="0" borderId="9" xfId="0" applyNumberFormat="1" applyFont="1" applyBorder="1"/>
    <xf numFmtId="1" fontId="3" fillId="0" borderId="10" xfId="0" applyNumberFormat="1" applyFont="1" applyBorder="1"/>
    <xf numFmtId="1" fontId="3" fillId="0" borderId="11" xfId="0" applyNumberFormat="1" applyFont="1" applyBorder="1"/>
    <xf numFmtId="1" fontId="3" fillId="0" borderId="12" xfId="0" applyNumberFormat="1" applyFont="1" applyBorder="1"/>
    <xf numFmtId="1" fontId="3" fillId="0" borderId="13" xfId="0" applyNumberFormat="1" applyFont="1" applyBorder="1"/>
    <xf numFmtId="1" fontId="3" fillId="0" borderId="14" xfId="0" applyNumberFormat="1" applyFont="1" applyBorder="1"/>
    <xf numFmtId="1" fontId="3" fillId="0" borderId="4" xfId="0" applyNumberFormat="1" applyFont="1" applyBorder="1" applyAlignment="1">
      <alignment wrapText="1"/>
    </xf>
    <xf numFmtId="1" fontId="3" fillId="0" borderId="6" xfId="0" applyNumberFormat="1" applyFont="1" applyBorder="1" applyAlignment="1">
      <alignment wrapText="1"/>
    </xf>
    <xf numFmtId="1" fontId="3" fillId="0" borderId="12" xfId="0" applyNumberFormat="1" applyFont="1" applyBorder="1" applyAlignment="1">
      <alignment wrapText="1"/>
    </xf>
    <xf numFmtId="1" fontId="4" fillId="0" borderId="9" xfId="0" applyNumberFormat="1" applyFont="1" applyBorder="1"/>
    <xf numFmtId="1" fontId="4" fillId="0" borderId="10" xfId="0" applyNumberFormat="1" applyFont="1" applyBorder="1"/>
    <xf numFmtId="1" fontId="4" fillId="0" borderId="11" xfId="0" applyNumberFormat="1" applyFont="1" applyBorder="1"/>
    <xf numFmtId="0" fontId="11" fillId="0" borderId="0" xfId="0" applyFont="1"/>
    <xf numFmtId="0" fontId="12" fillId="0" borderId="0" xfId="1" applyFont="1"/>
    <xf numFmtId="0" fontId="13" fillId="0" borderId="0" xfId="0" applyFont="1"/>
    <xf numFmtId="0" fontId="13" fillId="0" borderId="0" xfId="0" applyFont="1" applyAlignment="1">
      <alignment horizontal="center"/>
    </xf>
    <xf numFmtId="0" fontId="14" fillId="0" borderId="0" xfId="0" applyFont="1"/>
    <xf numFmtId="0" fontId="15" fillId="0" borderId="0" xfId="0" applyFont="1"/>
    <xf numFmtId="0" fontId="13" fillId="0" borderId="0" xfId="0" applyFont="1" applyAlignment="1"/>
    <xf numFmtId="0" fontId="16" fillId="0" borderId="18" xfId="3" applyFont="1" applyBorder="1"/>
    <xf numFmtId="3" fontId="16" fillId="0" borderId="19" xfId="3" applyNumberFormat="1" applyFont="1" applyBorder="1"/>
    <xf numFmtId="9" fontId="17" fillId="0" borderId="0" xfId="4" applyFont="1" applyBorder="1"/>
    <xf numFmtId="9" fontId="17" fillId="0" borderId="20" xfId="4" applyFont="1" applyFill="1" applyBorder="1"/>
    <xf numFmtId="9" fontId="17" fillId="0" borderId="0" xfId="4" applyFont="1" applyBorder="1" applyAlignment="1">
      <alignment horizontal="right"/>
    </xf>
    <xf numFmtId="9" fontId="17" fillId="0" borderId="21" xfId="4" applyFont="1" applyBorder="1" applyAlignment="1">
      <alignment horizontal="right"/>
    </xf>
    <xf numFmtId="9" fontId="16" fillId="0" borderId="15" xfId="4" applyFont="1" applyBorder="1"/>
    <xf numFmtId="0" fontId="16" fillId="0" borderId="0" xfId="3" applyFont="1" applyBorder="1"/>
    <xf numFmtId="9" fontId="16" fillId="0" borderId="0" xfId="4" applyFont="1" applyBorder="1"/>
    <xf numFmtId="3" fontId="17" fillId="0" borderId="0" xfId="3" applyNumberFormat="1" applyFont="1" applyBorder="1"/>
    <xf numFmtId="0" fontId="17" fillId="0" borderId="0" xfId="3" applyFont="1" applyBorder="1"/>
    <xf numFmtId="0" fontId="17" fillId="0" borderId="0" xfId="3" applyFont="1"/>
    <xf numFmtId="0" fontId="16" fillId="0" borderId="0" xfId="3" applyFont="1" applyBorder="1" applyAlignment="1">
      <alignment horizontal="center"/>
    </xf>
    <xf numFmtId="0" fontId="18" fillId="0" borderId="0" xfId="3" applyFont="1" applyBorder="1"/>
    <xf numFmtId="0" fontId="19" fillId="0" borderId="0" xfId="3" applyFont="1" applyBorder="1"/>
    <xf numFmtId="0" fontId="20" fillId="0" borderId="0" xfId="0" applyFont="1"/>
    <xf numFmtId="0" fontId="21" fillId="0" borderId="0" xfId="3" applyFont="1" applyBorder="1"/>
    <xf numFmtId="0" fontId="21" fillId="0" borderId="0" xfId="3" applyFont="1"/>
    <xf numFmtId="0" fontId="4" fillId="0" borderId="16" xfId="0" applyFont="1" applyBorder="1"/>
    <xf numFmtId="3" fontId="4" fillId="0" borderId="16" xfId="0" applyNumberFormat="1" applyFont="1" applyBorder="1"/>
    <xf numFmtId="9" fontId="4" fillId="0" borderId="17" xfId="2" applyFont="1" applyBorder="1"/>
    <xf numFmtId="0" fontId="17" fillId="0" borderId="0" xfId="5" applyFont="1" applyBorder="1"/>
    <xf numFmtId="0" fontId="17" fillId="0" borderId="0" xfId="6" applyFont="1" applyBorder="1">
      <alignment horizontal="left"/>
    </xf>
    <xf numFmtId="0" fontId="16" fillId="0" borderId="0" xfId="7" applyFont="1" applyBorder="1">
      <alignment horizontal="left"/>
    </xf>
    <xf numFmtId="3" fontId="17" fillId="0" borderId="0" xfId="9" applyNumberFormat="1" applyFont="1" applyBorder="1"/>
    <xf numFmtId="3" fontId="16" fillId="0" borderId="0" xfId="10" applyNumberFormat="1" applyFont="1" applyBorder="1"/>
    <xf numFmtId="0" fontId="21" fillId="0" borderId="0" xfId="8" applyFont="1" applyBorder="1"/>
    <xf numFmtId="0" fontId="22" fillId="0" borderId="0" xfId="3" applyFont="1"/>
    <xf numFmtId="9" fontId="4" fillId="0" borderId="15" xfId="0" applyNumberFormat="1" applyFont="1" applyBorder="1"/>
    <xf numFmtId="0" fontId="16" fillId="0" borderId="9" xfId="3" applyFont="1" applyFill="1" applyBorder="1"/>
    <xf numFmtId="0" fontId="17" fillId="0" borderId="4" xfId="3" applyFont="1" applyFill="1" applyBorder="1"/>
    <xf numFmtId="0" fontId="17" fillId="0" borderId="6" xfId="3" applyFont="1" applyFill="1" applyBorder="1"/>
    <xf numFmtId="0" fontId="16" fillId="0" borderId="23" xfId="3" applyFont="1" applyFill="1" applyBorder="1"/>
    <xf numFmtId="3" fontId="17" fillId="0" borderId="20" xfId="4" applyNumberFormat="1" applyFont="1" applyFill="1" applyBorder="1"/>
    <xf numFmtId="3" fontId="17" fillId="0" borderId="24" xfId="4" applyNumberFormat="1" applyFont="1" applyFill="1" applyBorder="1"/>
    <xf numFmtId="3" fontId="16" fillId="0" borderId="23" xfId="3" applyNumberFormat="1" applyFont="1" applyFill="1" applyBorder="1"/>
    <xf numFmtId="9" fontId="17" fillId="0" borderId="24" xfId="4" applyFont="1" applyFill="1" applyBorder="1"/>
    <xf numFmtId="0" fontId="16" fillId="0" borderId="25" xfId="3" applyFont="1" applyFill="1" applyBorder="1"/>
    <xf numFmtId="3" fontId="17" fillId="0" borderId="26" xfId="4" applyNumberFormat="1" applyFont="1" applyFill="1" applyBorder="1"/>
    <xf numFmtId="3" fontId="17" fillId="0" borderId="27" xfId="4" applyNumberFormat="1" applyFont="1" applyFill="1" applyBorder="1"/>
    <xf numFmtId="0" fontId="4" fillId="0" borderId="29" xfId="0" applyFont="1" applyBorder="1"/>
    <xf numFmtId="0" fontId="4" fillId="0" borderId="30" xfId="0" applyFont="1" applyBorder="1"/>
    <xf numFmtId="0" fontId="4" fillId="0" borderId="31" xfId="0" applyFont="1" applyBorder="1"/>
    <xf numFmtId="9" fontId="3" fillId="0" borderId="0" xfId="2" applyFont="1" applyBorder="1"/>
    <xf numFmtId="9" fontId="3" fillId="0" borderId="32" xfId="2" applyFont="1" applyBorder="1"/>
    <xf numFmtId="9" fontId="4" fillId="0" borderId="33" xfId="2" applyFont="1" applyBorder="1"/>
    <xf numFmtId="0" fontId="4" fillId="0" borderId="34" xfId="0" applyFont="1" applyBorder="1"/>
    <xf numFmtId="0" fontId="3" fillId="0" borderId="35" xfId="0" applyFont="1" applyBorder="1"/>
    <xf numFmtId="164" fontId="4" fillId="0" borderId="36" xfId="2" applyNumberFormat="1" applyFont="1" applyBorder="1"/>
    <xf numFmtId="164" fontId="4" fillId="0" borderId="37" xfId="2" applyNumberFormat="1" applyFont="1" applyBorder="1"/>
    <xf numFmtId="0" fontId="16" fillId="0" borderId="38" xfId="3" applyFont="1" applyBorder="1"/>
    <xf numFmtId="3" fontId="16" fillId="0" borderId="23" xfId="3" applyNumberFormat="1" applyFont="1" applyBorder="1"/>
    <xf numFmtId="0" fontId="16" fillId="0" borderId="39" xfId="3" applyFont="1" applyBorder="1"/>
    <xf numFmtId="0" fontId="16" fillId="0" borderId="40" xfId="3" applyFont="1" applyBorder="1"/>
    <xf numFmtId="0" fontId="17" fillId="0" borderId="22" xfId="3" applyFont="1" applyBorder="1"/>
    <xf numFmtId="9" fontId="17" fillId="0" borderId="32" xfId="4" applyFont="1" applyFill="1" applyBorder="1"/>
    <xf numFmtId="9" fontId="17" fillId="0" borderId="5" xfId="4" applyFont="1" applyBorder="1" applyAlignment="1">
      <alignment horizontal="right"/>
    </xf>
    <xf numFmtId="0" fontId="16" fillId="0" borderId="30" xfId="3" applyFont="1" applyBorder="1"/>
    <xf numFmtId="9" fontId="16" fillId="0" borderId="41" xfId="4" applyFont="1" applyFill="1" applyBorder="1"/>
    <xf numFmtId="0" fontId="16" fillId="0" borderId="34" xfId="3" applyFont="1" applyBorder="1"/>
    <xf numFmtId="9" fontId="16" fillId="0" borderId="42" xfId="4" applyFont="1" applyBorder="1"/>
    <xf numFmtId="9" fontId="17" fillId="0" borderId="37" xfId="4" applyFont="1" applyBorder="1"/>
    <xf numFmtId="0" fontId="3" fillId="0" borderId="43" xfId="0" applyFont="1" applyBorder="1"/>
    <xf numFmtId="0" fontId="3" fillId="0" borderId="22" xfId="0" applyFont="1" applyBorder="1"/>
    <xf numFmtId="9" fontId="4" fillId="0" borderId="31" xfId="0" applyNumberFormat="1" applyFont="1" applyBorder="1"/>
    <xf numFmtId="0" fontId="23" fillId="0" borderId="0" xfId="0" applyFont="1"/>
    <xf numFmtId="0" fontId="26" fillId="0" borderId="0" xfId="0" applyFont="1"/>
    <xf numFmtId="3" fontId="3" fillId="0" borderId="0" xfId="0" applyNumberFormat="1" applyFont="1"/>
    <xf numFmtId="0" fontId="5" fillId="0" borderId="0" xfId="0" applyFont="1"/>
    <xf numFmtId="0" fontId="6" fillId="0" borderId="0" xfId="0" applyFont="1"/>
    <xf numFmtId="9" fontId="5" fillId="0" borderId="0" xfId="0" applyNumberFormat="1" applyFont="1"/>
    <xf numFmtId="3" fontId="5" fillId="0" borderId="0" xfId="0" applyNumberFormat="1" applyFont="1"/>
    <xf numFmtId="0" fontId="6" fillId="0" borderId="0" xfId="0" applyFont="1" applyAlignment="1">
      <alignment horizontal="right"/>
    </xf>
    <xf numFmtId="0" fontId="27" fillId="2" borderId="0" xfId="13" applyFont="1" applyFill="1" applyBorder="1" applyAlignment="1">
      <alignment horizontal="left"/>
    </xf>
    <xf numFmtId="0" fontId="27" fillId="2" borderId="0" xfId="13" applyFont="1" applyFill="1" applyBorder="1"/>
    <xf numFmtId="0" fontId="6" fillId="0" borderId="0" xfId="13" applyFont="1" applyBorder="1" applyAlignment="1">
      <alignment horizontal="right" vertical="center" wrapText="1"/>
    </xf>
    <xf numFmtId="9" fontId="6" fillId="0" borderId="0" xfId="0" applyNumberFormat="1" applyFont="1" applyAlignment="1">
      <alignment vertical="center"/>
    </xf>
    <xf numFmtId="9" fontId="6" fillId="0" borderId="0" xfId="12" applyFont="1" applyAlignment="1">
      <alignment vertical="center"/>
    </xf>
    <xf numFmtId="0" fontId="6" fillId="0" borderId="0" xfId="13" applyFont="1" applyBorder="1" applyAlignment="1">
      <alignment horizontal="left"/>
    </xf>
    <xf numFmtId="3" fontId="6" fillId="0" borderId="0" xfId="0" applyNumberFormat="1" applyFont="1"/>
    <xf numFmtId="165" fontId="6" fillId="0" borderId="0" xfId="0" applyNumberFormat="1" applyFont="1"/>
    <xf numFmtId="165" fontId="5" fillId="0" borderId="0" xfId="0" applyNumberFormat="1" applyFont="1"/>
    <xf numFmtId="166" fontId="6" fillId="0" borderId="0" xfId="0" applyNumberFormat="1" applyFont="1"/>
    <xf numFmtId="164" fontId="5" fillId="0" borderId="0" xfId="12" applyNumberFormat="1" applyFont="1"/>
    <xf numFmtId="0" fontId="6" fillId="0" borderId="0" xfId="13" applyFont="1" applyBorder="1" applyAlignment="1">
      <alignment horizontal="center" vertical="center" wrapText="1"/>
    </xf>
    <xf numFmtId="0" fontId="5" fillId="0" borderId="0" xfId="13" applyFont="1" applyBorder="1" applyAlignment="1">
      <alignment horizontal="center" vertical="center" wrapText="1"/>
    </xf>
    <xf numFmtId="0" fontId="5" fillId="0" borderId="0" xfId="13" applyFont="1" applyBorder="1" applyAlignment="1">
      <alignment horizontal="center" vertical="center"/>
    </xf>
    <xf numFmtId="0" fontId="6" fillId="2" borderId="0" xfId="13" applyFont="1" applyFill="1" applyBorder="1"/>
    <xf numFmtId="0" fontId="5" fillId="0" borderId="0" xfId="13" applyFont="1" applyBorder="1"/>
    <xf numFmtId="3" fontId="5" fillId="3" borderId="0" xfId="0" applyNumberFormat="1" applyFont="1" applyFill="1"/>
    <xf numFmtId="0" fontId="5" fillId="3" borderId="0" xfId="0" applyFont="1" applyFill="1"/>
    <xf numFmtId="166" fontId="5" fillId="0" borderId="0" xfId="0" applyNumberFormat="1" applyFont="1"/>
    <xf numFmtId="3" fontId="5" fillId="3" borderId="0" xfId="0" applyNumberFormat="1" applyFont="1" applyFill="1" applyBorder="1"/>
    <xf numFmtId="0" fontId="5" fillId="3" borderId="0" xfId="0" applyFont="1" applyFill="1" applyBorder="1"/>
    <xf numFmtId="164" fontId="6" fillId="0" borderId="0" xfId="13" applyNumberFormat="1" applyFont="1" applyFill="1"/>
    <xf numFmtId="0" fontId="27" fillId="0" borderId="44" xfId="0" applyFont="1" applyBorder="1" applyAlignment="1">
      <alignment horizontal="center" vertical="center"/>
    </xf>
    <xf numFmtId="0" fontId="6" fillId="0" borderId="45" xfId="0" applyFont="1" applyBorder="1" applyAlignment="1">
      <alignment horizontal="center" vertical="center" wrapText="1"/>
    </xf>
    <xf numFmtId="0" fontId="27" fillId="0" borderId="46" xfId="0" applyFont="1" applyBorder="1" applyAlignment="1">
      <alignment horizontal="center" vertical="center"/>
    </xf>
    <xf numFmtId="3" fontId="6" fillId="0" borderId="48" xfId="0" applyNumberFormat="1" applyFont="1" applyBorder="1"/>
    <xf numFmtId="9" fontId="6" fillId="0" borderId="48" xfId="0" applyNumberFormat="1" applyFont="1" applyBorder="1"/>
    <xf numFmtId="3" fontId="6" fillId="0" borderId="48" xfId="0" applyNumberFormat="1" applyFont="1" applyBorder="1" applyAlignment="1">
      <alignment vertical="center"/>
    </xf>
    <xf numFmtId="0" fontId="27" fillId="0" borderId="50" xfId="0" applyFont="1" applyBorder="1"/>
    <xf numFmtId="3" fontId="27" fillId="0" borderId="51" xfId="0" applyNumberFormat="1" applyFont="1" applyBorder="1"/>
    <xf numFmtId="3" fontId="26" fillId="0" borderId="51" xfId="0" applyNumberFormat="1" applyFont="1" applyBorder="1"/>
    <xf numFmtId="9" fontId="26" fillId="0" borderId="51" xfId="0" applyNumberFormat="1" applyFont="1" applyBorder="1"/>
    <xf numFmtId="0" fontId="27" fillId="0" borderId="52" xfId="0" applyFont="1" applyBorder="1"/>
    <xf numFmtId="3" fontId="27" fillId="0" borderId="53" xfId="0" applyNumberFormat="1" applyFont="1" applyBorder="1"/>
    <xf numFmtId="3" fontId="26" fillId="0" borderId="53" xfId="0" applyNumberFormat="1" applyFont="1" applyBorder="1"/>
    <xf numFmtId="3" fontId="27" fillId="0" borderId="54" xfId="0" applyNumberFormat="1" applyFont="1" applyBorder="1"/>
    <xf numFmtId="9" fontId="26" fillId="0" borderId="0" xfId="0" applyNumberFormat="1" applyFont="1" applyBorder="1"/>
    <xf numFmtId="0" fontId="27" fillId="0" borderId="54" xfId="0" applyFont="1" applyFill="1" applyBorder="1"/>
    <xf numFmtId="165" fontId="6" fillId="0" borderId="53" xfId="0" applyNumberFormat="1" applyFont="1" applyFill="1" applyBorder="1"/>
    <xf numFmtId="165" fontId="6" fillId="0" borderId="0" xfId="0" applyNumberFormat="1" applyFont="1" applyFill="1" applyBorder="1"/>
    <xf numFmtId="166" fontId="6" fillId="0" borderId="55" xfId="0" applyNumberFormat="1" applyFont="1" applyFill="1" applyBorder="1" applyAlignment="1">
      <alignment vertical="center"/>
    </xf>
    <xf numFmtId="166" fontId="6" fillId="0" borderId="47"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xf numFmtId="0" fontId="5" fillId="0" borderId="0" xfId="3" applyFont="1" applyBorder="1" applyAlignment="1">
      <alignment vertical="center" wrapText="1"/>
    </xf>
    <xf numFmtId="0" fontId="5" fillId="0" borderId="47" xfId="0" applyFont="1" applyBorder="1"/>
    <xf numFmtId="3" fontId="5" fillId="0" borderId="48" xfId="0" applyNumberFormat="1" applyFont="1" applyBorder="1"/>
    <xf numFmtId="0" fontId="5" fillId="0" borderId="49" xfId="0" applyFont="1" applyBorder="1" applyAlignment="1">
      <alignment vertical="center" wrapText="1"/>
    </xf>
    <xf numFmtId="3" fontId="5" fillId="0" borderId="48" xfId="0" applyNumberFormat="1" applyFont="1" applyBorder="1" applyAlignment="1">
      <alignment vertical="center"/>
    </xf>
    <xf numFmtId="0" fontId="5" fillId="0" borderId="49" xfId="0" applyFont="1" applyBorder="1"/>
    <xf numFmtId="165" fontId="5" fillId="0" borderId="53" xfId="0" applyNumberFormat="1" applyFont="1" applyFill="1" applyBorder="1"/>
    <xf numFmtId="165" fontId="5" fillId="0" borderId="54" xfId="0" applyNumberFormat="1" applyFont="1" applyFill="1" applyBorder="1"/>
    <xf numFmtId="0" fontId="27" fillId="0" borderId="0" xfId="0" applyFont="1" applyFill="1" applyAlignment="1">
      <alignment wrapText="1"/>
    </xf>
    <xf numFmtId="0" fontId="5" fillId="0" borderId="0" xfId="0" applyFont="1" applyFill="1"/>
    <xf numFmtId="0" fontId="27" fillId="0" borderId="0" xfId="0" applyFont="1" applyAlignment="1">
      <alignment horizontal="center" vertical="center"/>
    </xf>
    <xf numFmtId="3" fontId="27" fillId="0" borderId="0" xfId="0" applyNumberFormat="1" applyFont="1"/>
    <xf numFmtId="0" fontId="27" fillId="0" borderId="0" xfId="0" applyFont="1" applyAlignment="1">
      <alignment horizontal="right"/>
    </xf>
    <xf numFmtId="167" fontId="6" fillId="0" borderId="0" xfId="11" applyNumberFormat="1" applyFont="1"/>
    <xf numFmtId="167" fontId="3" fillId="0" borderId="0" xfId="11" applyNumberFormat="1" applyFont="1" applyAlignment="1">
      <alignment horizontal="right"/>
    </xf>
    <xf numFmtId="167" fontId="3" fillId="0" borderId="0" xfId="11" applyNumberFormat="1" applyFont="1"/>
    <xf numFmtId="0" fontId="4" fillId="0" borderId="57" xfId="0" applyFont="1" applyBorder="1"/>
    <xf numFmtId="0" fontId="3" fillId="0" borderId="58" xfId="0" applyFont="1" applyBorder="1"/>
    <xf numFmtId="0" fontId="3" fillId="0" borderId="21" xfId="0" applyFont="1" applyBorder="1"/>
    <xf numFmtId="0" fontId="3" fillId="0" borderId="59" xfId="0" applyFont="1" applyBorder="1"/>
    <xf numFmtId="0" fontId="4" fillId="0" borderId="0" xfId="0" applyFont="1"/>
    <xf numFmtId="0" fontId="28" fillId="0" borderId="0" xfId="3" applyFont="1"/>
    <xf numFmtId="0" fontId="3" fillId="0" borderId="0" xfId="0" applyFont="1" applyAlignment="1">
      <alignment horizontal="center" vertical="center"/>
    </xf>
    <xf numFmtId="0" fontId="32" fillId="4" borderId="0" xfId="0" applyFont="1" applyFill="1" applyAlignment="1">
      <alignment horizontal="center" vertical="center" wrapText="1"/>
    </xf>
    <xf numFmtId="0" fontId="3" fillId="4" borderId="0" xfId="0" applyFont="1" applyFill="1" applyAlignment="1">
      <alignment horizontal="center" vertical="center" wrapText="1"/>
    </xf>
    <xf numFmtId="0" fontId="32" fillId="4" borderId="0" xfId="0" applyFont="1" applyFill="1" applyAlignment="1">
      <alignment horizontal="left" vertical="center"/>
    </xf>
    <xf numFmtId="0" fontId="3" fillId="4" borderId="0" xfId="0" applyFont="1" applyFill="1"/>
    <xf numFmtId="0" fontId="27" fillId="4" borderId="0" xfId="0" applyFont="1" applyFill="1" applyAlignment="1">
      <alignment horizontal="center"/>
    </xf>
    <xf numFmtId="0" fontId="5" fillId="0" borderId="0" xfId="0" applyFont="1" applyAlignment="1">
      <alignment vertical="top"/>
    </xf>
    <xf numFmtId="3" fontId="3" fillId="4" borderId="0" xfId="0" applyNumberFormat="1" applyFont="1" applyFill="1"/>
    <xf numFmtId="3" fontId="3" fillId="4" borderId="0" xfId="0" applyNumberFormat="1" applyFont="1" applyFill="1" applyAlignment="1">
      <alignment horizontal="right" indent="3"/>
    </xf>
    <xf numFmtId="0" fontId="3" fillId="4" borderId="0" xfId="0" applyFont="1" applyFill="1" applyAlignment="1">
      <alignment horizontal="right"/>
    </xf>
    <xf numFmtId="0" fontId="5" fillId="0" borderId="0" xfId="0" applyFont="1" applyAlignment="1">
      <alignment horizontal="right" indent="1"/>
    </xf>
    <xf numFmtId="0" fontId="3" fillId="4" borderId="0" xfId="0" applyFont="1" applyFill="1" applyAlignment="1">
      <alignment horizontal="right" indent="3"/>
    </xf>
    <xf numFmtId="0" fontId="5" fillId="0" borderId="0" xfId="0" applyFont="1" applyAlignment="1">
      <alignment horizontal="left" indent="2"/>
    </xf>
    <xf numFmtId="0" fontId="5" fillId="0" borderId="0" xfId="0" applyFont="1" applyAlignment="1">
      <alignment horizontal="left"/>
    </xf>
    <xf numFmtId="1" fontId="3" fillId="4" borderId="0" xfId="0" applyNumberFormat="1" applyFont="1" applyFill="1" applyAlignment="1">
      <alignment horizontal="right"/>
    </xf>
    <xf numFmtId="167" fontId="5" fillId="0" borderId="0" xfId="11" applyNumberFormat="1" applyFont="1" applyAlignment="1">
      <alignment horizontal="right"/>
    </xf>
    <xf numFmtId="0" fontId="27" fillId="0" borderId="0" xfId="0" applyFont="1" applyAlignment="1">
      <alignment horizontal="left"/>
    </xf>
    <xf numFmtId="3" fontId="3" fillId="4" borderId="0" xfId="0" applyNumberFormat="1" applyFont="1" applyFill="1" applyAlignment="1">
      <alignment horizontal="right"/>
    </xf>
    <xf numFmtId="3" fontId="3" fillId="4" borderId="0" xfId="0" applyNumberFormat="1" applyFont="1" applyFill="1" applyAlignment="1">
      <alignment horizontal="right" vertical="top"/>
    </xf>
    <xf numFmtId="167" fontId="5" fillId="0" borderId="0" xfId="11" applyNumberFormat="1" applyFont="1" applyAlignment="1">
      <alignment horizontal="right" vertical="top"/>
    </xf>
    <xf numFmtId="3" fontId="3" fillId="4" borderId="0" xfId="0" applyNumberFormat="1" applyFont="1" applyFill="1" applyAlignment="1">
      <alignment horizontal="right" vertical="top" indent="3"/>
    </xf>
    <xf numFmtId="0" fontId="3" fillId="4" borderId="0" xfId="0" applyFont="1" applyFill="1" applyAlignment="1">
      <alignment horizontal="right" vertical="center"/>
    </xf>
    <xf numFmtId="167" fontId="5" fillId="4" borderId="0" xfId="11" applyNumberFormat="1" applyFont="1" applyFill="1" applyAlignment="1">
      <alignment horizontal="right" vertical="center"/>
    </xf>
    <xf numFmtId="0" fontId="3" fillId="4" borderId="0" xfId="0" applyFont="1" applyFill="1" applyAlignment="1">
      <alignment horizontal="right" vertical="center" indent="3"/>
    </xf>
    <xf numFmtId="0" fontId="3" fillId="4" borderId="0" xfId="0" applyFont="1" applyFill="1" applyAlignment="1">
      <alignment horizontal="right" vertical="top"/>
    </xf>
    <xf numFmtId="0" fontId="32" fillId="4" borderId="0" xfId="0" applyFont="1" applyFill="1" applyAlignment="1">
      <alignment vertical="center"/>
    </xf>
    <xf numFmtId="167" fontId="5" fillId="4" borderId="0" xfId="11" applyNumberFormat="1" applyFont="1" applyFill="1" applyAlignment="1">
      <alignment horizontal="right"/>
    </xf>
    <xf numFmtId="0" fontId="5" fillId="0" borderId="0" xfId="0" applyFont="1" applyAlignment="1">
      <alignment wrapText="1"/>
    </xf>
    <xf numFmtId="1" fontId="5" fillId="0" borderId="0" xfId="0" applyNumberFormat="1" applyFont="1" applyAlignment="1">
      <alignment horizontal="right" indent="2"/>
    </xf>
    <xf numFmtId="0" fontId="33" fillId="4" borderId="0" xfId="0" applyFont="1" applyFill="1" applyAlignment="1">
      <alignment horizontal="right" indent="3"/>
    </xf>
    <xf numFmtId="0" fontId="27" fillId="0" borderId="0" xfId="0" applyFont="1" applyAlignment="1">
      <alignment vertical="center"/>
    </xf>
    <xf numFmtId="1" fontId="3" fillId="4" borderId="0" xfId="12" applyNumberFormat="1" applyFont="1" applyFill="1" applyAlignment="1">
      <alignment horizontal="right"/>
    </xf>
    <xf numFmtId="1" fontId="5" fillId="0" borderId="0" xfId="12" applyNumberFormat="1" applyFont="1" applyAlignment="1">
      <alignment horizontal="right" indent="1"/>
    </xf>
    <xf numFmtId="3" fontId="5" fillId="0" borderId="0" xfId="11" applyNumberFormat="1" applyFont="1" applyAlignment="1">
      <alignment horizontal="right" indent="2"/>
    </xf>
    <xf numFmtId="167" fontId="5" fillId="0" borderId="0" xfId="11" applyNumberFormat="1" applyFont="1" applyAlignment="1">
      <alignment horizontal="right" indent="1"/>
    </xf>
    <xf numFmtId="166" fontId="5" fillId="0" borderId="0" xfId="14" applyNumberFormat="1" applyFont="1" applyAlignment="1">
      <alignment horizontal="right" indent="1"/>
    </xf>
    <xf numFmtId="1" fontId="5" fillId="0" borderId="0" xfId="0" applyNumberFormat="1" applyFont="1" applyAlignment="1">
      <alignment horizontal="right" indent="1"/>
    </xf>
    <xf numFmtId="166" fontId="3" fillId="4" borderId="0" xfId="0" applyNumberFormat="1" applyFont="1" applyFill="1" applyAlignment="1">
      <alignment horizontal="right"/>
    </xf>
    <xf numFmtId="166" fontId="5" fillId="0" borderId="0" xfId="11" applyNumberFormat="1" applyFont="1" applyAlignment="1">
      <alignment horizontal="right" indent="1"/>
    </xf>
    <xf numFmtId="0" fontId="5" fillId="0" borderId="0" xfId="0" applyFont="1" applyAlignment="1"/>
    <xf numFmtId="0" fontId="34" fillId="0" borderId="0" xfId="0" applyFont="1" applyAlignment="1">
      <alignment vertical="center"/>
    </xf>
    <xf numFmtId="168" fontId="5" fillId="0" borderId="0" xfId="11" applyNumberFormat="1" applyFont="1" applyAlignment="1">
      <alignment horizontal="right"/>
    </xf>
    <xf numFmtId="1" fontId="5" fillId="0" borderId="0" xfId="0" applyNumberFormat="1" applyFont="1" applyAlignment="1">
      <alignment horizontal="right"/>
    </xf>
    <xf numFmtId="3" fontId="5" fillId="0" borderId="0" xfId="0" applyNumberFormat="1" applyFont="1" applyBorder="1" applyAlignment="1">
      <alignment horizontal="right" indent="1"/>
    </xf>
    <xf numFmtId="0" fontId="5" fillId="0" borderId="0" xfId="0" applyFont="1" applyBorder="1" applyAlignment="1">
      <alignment horizontal="left" indent="2"/>
    </xf>
    <xf numFmtId="3" fontId="3" fillId="4" borderId="0" xfId="12" applyNumberFormat="1" applyFont="1" applyFill="1" applyAlignment="1">
      <alignment horizontal="right"/>
    </xf>
    <xf numFmtId="3" fontId="3" fillId="0" borderId="0" xfId="12" applyNumberFormat="1" applyFont="1" applyAlignment="1">
      <alignment horizontal="right" indent="1"/>
    </xf>
    <xf numFmtId="1" fontId="5" fillId="0" borderId="0" xfId="12" applyNumberFormat="1" applyFont="1" applyBorder="1" applyAlignment="1">
      <alignment horizontal="right" indent="1"/>
    </xf>
    <xf numFmtId="167" fontId="27" fillId="0" borderId="0" xfId="0" applyNumberFormat="1" applyFont="1"/>
    <xf numFmtId="0" fontId="35" fillId="0" borderId="61"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13" xfId="0" applyFont="1" applyBorder="1" applyAlignment="1">
      <alignment horizontal="center" vertical="center" wrapText="1"/>
    </xf>
    <xf numFmtId="0" fontId="13" fillId="0" borderId="0" xfId="0" quotePrefix="1" applyFont="1"/>
    <xf numFmtId="0" fontId="6" fillId="0" borderId="0" xfId="0" quotePrefix="1" applyFont="1" applyFill="1" applyBorder="1"/>
    <xf numFmtId="0" fontId="6" fillId="0" borderId="0" xfId="0" quotePrefix="1" applyFont="1" applyFill="1" applyBorder="1" applyAlignment="1">
      <alignment wrapText="1"/>
    </xf>
    <xf numFmtId="0" fontId="6" fillId="0" borderId="0" xfId="0" applyFont="1" applyFill="1" applyBorder="1" applyAlignment="1">
      <alignment wrapText="1"/>
    </xf>
    <xf numFmtId="0" fontId="13" fillId="0" borderId="0" xfId="0" quotePrefix="1" applyFont="1" applyAlignment="1">
      <alignment wrapText="1"/>
    </xf>
    <xf numFmtId="0" fontId="3" fillId="0" borderId="63" xfId="0" applyFont="1" applyBorder="1"/>
    <xf numFmtId="167" fontId="3" fillId="0" borderId="58" xfId="11" applyNumberFormat="1" applyFont="1" applyBorder="1"/>
    <xf numFmtId="9" fontId="3" fillId="0" borderId="0" xfId="12" applyFont="1"/>
    <xf numFmtId="0" fontId="3" fillId="0" borderId="64" xfId="0" applyFont="1" applyBorder="1"/>
    <xf numFmtId="167" fontId="3" fillId="0" borderId="21" xfId="11" applyNumberFormat="1" applyFont="1" applyBorder="1"/>
    <xf numFmtId="0" fontId="3" fillId="0" borderId="61" xfId="0" applyFont="1" applyBorder="1"/>
    <xf numFmtId="9" fontId="3" fillId="0" borderId="65" xfId="12" applyFont="1" applyBorder="1"/>
    <xf numFmtId="0" fontId="27" fillId="0" borderId="0" xfId="0" applyFont="1"/>
    <xf numFmtId="0" fontId="13" fillId="0" borderId="0" xfId="0" applyFont="1" applyAlignment="1">
      <alignment horizontal="right"/>
    </xf>
    <xf numFmtId="0" fontId="6" fillId="0" borderId="0" xfId="0" applyFont="1" applyAlignment="1">
      <alignment horizontal="left"/>
    </xf>
    <xf numFmtId="0" fontId="6" fillId="0" borderId="0" xfId="0" applyFont="1" applyAlignment="1">
      <alignment horizontal="left" wrapText="1"/>
    </xf>
    <xf numFmtId="0" fontId="27" fillId="0" borderId="44" xfId="0" applyFont="1" applyBorder="1" applyAlignment="1">
      <alignment horizontal="center" vertical="center"/>
    </xf>
    <xf numFmtId="0" fontId="27" fillId="0" borderId="45" xfId="0" applyFont="1" applyBorder="1" applyAlignment="1">
      <alignment horizontal="center" vertical="center"/>
    </xf>
    <xf numFmtId="0" fontId="4" fillId="0" borderId="28" xfId="0" applyFont="1" applyFill="1" applyBorder="1"/>
    <xf numFmtId="0" fontId="3" fillId="0" borderId="56" xfId="0" applyFont="1" applyBorder="1" applyAlignment="1">
      <alignment horizontal="center"/>
    </xf>
    <xf numFmtId="0" fontId="3" fillId="0" borderId="57" xfId="0" applyFont="1" applyBorder="1" applyAlignment="1">
      <alignment horizontal="center"/>
    </xf>
    <xf numFmtId="0" fontId="3" fillId="0" borderId="60" xfId="0" applyFont="1" applyBorder="1" applyAlignment="1">
      <alignment horizontal="center"/>
    </xf>
    <xf numFmtId="0" fontId="16" fillId="0" borderId="23" xfId="3" applyFont="1" applyBorder="1" applyAlignment="1">
      <alignment horizontal="center"/>
    </xf>
    <xf numFmtId="0" fontId="16" fillId="0" borderId="11" xfId="3" applyFont="1" applyBorder="1" applyAlignment="1">
      <alignment horizontal="center"/>
    </xf>
    <xf numFmtId="0" fontId="13" fillId="0" borderId="0" xfId="0" applyFont="1" applyAlignment="1">
      <alignment horizontal="left" wrapText="1"/>
    </xf>
    <xf numFmtId="0" fontId="16" fillId="0" borderId="64" xfId="15" applyFont="1" applyBorder="1" applyAlignment="1">
      <alignment horizontal="center" vertical="top" wrapText="1"/>
    </xf>
    <xf numFmtId="0" fontId="16" fillId="0" borderId="63" xfId="15" applyFont="1" applyBorder="1" applyAlignment="1">
      <alignment horizontal="center" vertical="top"/>
    </xf>
    <xf numFmtId="0" fontId="16" fillId="0" borderId="58" xfId="15" applyFont="1" applyBorder="1" applyAlignment="1">
      <alignment horizontal="center" vertical="top"/>
    </xf>
    <xf numFmtId="0" fontId="16" fillId="0" borderId="61" xfId="15" applyFont="1" applyBorder="1" applyAlignment="1">
      <alignment horizontal="center" vertical="top"/>
    </xf>
    <xf numFmtId="0" fontId="16" fillId="0" borderId="13" xfId="15" applyFont="1" applyBorder="1" applyAlignment="1">
      <alignment vertical="top" wrapText="1"/>
    </xf>
    <xf numFmtId="0" fontId="16" fillId="0" borderId="61" xfId="15" applyFont="1" applyBorder="1" applyAlignment="1">
      <alignment vertical="top" wrapText="1"/>
    </xf>
    <xf numFmtId="0" fontId="0" fillId="0" borderId="13" xfId="0" applyBorder="1"/>
  </cellXfs>
  <cellStyles count="16">
    <cellStyle name="Lien hypertexte" xfId="1" builtinId="8"/>
    <cellStyle name="Milliers" xfId="11" builtinId="3"/>
    <cellStyle name="Motif" xfId="14"/>
    <cellStyle name="Normal" xfId="0" builtinId="0"/>
    <cellStyle name="Normal 2" xfId="3"/>
    <cellStyle name="Normal 3" xfId="15"/>
    <cellStyle name="Pourcentage" xfId="12" builtinId="5"/>
    <cellStyle name="Pourcentage 2" xfId="2"/>
    <cellStyle name="Pourcentage 3" xfId="4"/>
    <cellStyle name="Table du pilote - Catégorie" xfId="6"/>
    <cellStyle name="Table du pilote - Champ" xfId="8"/>
    <cellStyle name="Table du pilote - Coin" xfId="5"/>
    <cellStyle name="Table du pilote - Résultat" xfId="10"/>
    <cellStyle name="Table du pilote - Titre" xfId="7"/>
    <cellStyle name="Table du pilote - Valeur" xfId="9"/>
    <cellStyle name="Texte explicatif" xfId="13" builtinId="53"/>
  </cellStyles>
  <dxfs count="6">
    <dxf>
      <font>
        <strike val="0"/>
        <outline val="0"/>
        <shadow val="0"/>
        <u val="none"/>
        <vertAlign val="baseline"/>
        <sz val="8"/>
        <name val="Arial"/>
        <scheme val="none"/>
      </font>
      <border diagonalUp="0" diagonalDown="0" outline="0">
        <left style="thin">
          <color auto="1"/>
        </left>
        <right/>
        <top style="thin">
          <color auto="1"/>
        </top>
        <bottom style="thin">
          <color auto="1"/>
        </bottom>
      </border>
    </dxf>
    <dxf>
      <font>
        <strike val="0"/>
        <outline val="0"/>
        <shadow val="0"/>
        <u val="none"/>
        <vertAlign val="baseline"/>
        <sz val="8"/>
        <name val="Arial"/>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
        <color rgb="FF000000"/>
        <name val="Arial"/>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8"/>
        <name val="Arial"/>
        <scheme val="none"/>
      </font>
      <border diagonalUp="0" diagonalDown="0" outline="0">
        <left/>
        <right style="thin">
          <color auto="1"/>
        </right>
        <top style="thin">
          <color auto="1"/>
        </top>
        <bottom style="thin">
          <color auto="1"/>
        </bottom>
      </border>
    </dxf>
    <dxf>
      <font>
        <strike val="0"/>
        <outline val="0"/>
        <shadow val="0"/>
        <u val="none"/>
        <vertAlign val="baseline"/>
        <sz val="8"/>
        <name val="Arial"/>
        <scheme val="none"/>
      </font>
    </dxf>
    <dxf>
      <font>
        <strike val="0"/>
        <outline val="0"/>
        <shadow val="0"/>
        <u val="none"/>
        <vertAlign val="baseline"/>
        <sz val="8"/>
        <name val="Arial"/>
        <scheme val="none"/>
      </font>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2465310" y="1326651"/>
    <xdr:ext cx="1977840" cy="1100160"/>
    <xdr:sp macro="" textlink="">
      <xdr:nvSpPr>
        <xdr:cNvPr id="2" name="Ellipse 1"/>
        <xdr:cNvSpPr/>
      </xdr:nvSpPr>
      <xdr:spPr>
        <a:xfrm>
          <a:off x="2465310" y="1326651"/>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227295" y="1288851"/>
    <xdr:ext cx="1777679" cy="1160280"/>
    <xdr:sp macro="" textlink="">
      <xdr:nvSpPr>
        <xdr:cNvPr id="3" name="Ellipse 9"/>
        <xdr:cNvSpPr/>
      </xdr:nvSpPr>
      <xdr:spPr>
        <a:xfrm>
          <a:off x="3227295" y="1288851"/>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5772614" y="1171575"/>
    <xdr:ext cx="1976228" cy="440231"/>
    <xdr:sp macro="" textlink="">
      <xdr:nvSpPr>
        <xdr:cNvPr id="4" name="Forme libre 3"/>
        <xdr:cNvSpPr/>
      </xdr:nvSpPr>
      <xdr:spPr>
        <a:xfrm>
          <a:off x="5772614" y="1171575"/>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15 500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219075" y="1183086"/>
    <xdr:ext cx="1789200" cy="353880"/>
    <xdr:sp macro="" textlink="">
      <xdr:nvSpPr>
        <xdr:cNvPr id="5" name="Forme libre 4"/>
        <xdr:cNvSpPr/>
      </xdr:nvSpPr>
      <xdr:spPr>
        <a:xfrm>
          <a:off x="219075" y="1183086"/>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17 400 actifs</a:t>
          </a:r>
        </a:p>
      </xdr:txBody>
    </xdr:sp>
    <xdr:clientData/>
  </xdr:absoluteAnchor>
  <xdr:absoluteAnchor>
    <xdr:pos x="4456498" y="2885016"/>
    <xdr:ext cx="2316721" cy="452446"/>
    <xdr:sp macro="" textlink="">
      <xdr:nvSpPr>
        <xdr:cNvPr id="6" name="Forme libre 5"/>
        <xdr:cNvSpPr/>
      </xdr:nvSpPr>
      <xdr:spPr>
        <a:xfrm>
          <a:off x="4456498" y="2885016"/>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7 500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272940" y="1996310"/>
    <xdr:ext cx="2195730" cy="645825"/>
    <xdr:sp macro="" textlink="">
      <xdr:nvSpPr>
        <xdr:cNvPr id="7" name="Forme libre 6"/>
        <xdr:cNvSpPr/>
      </xdr:nvSpPr>
      <xdr:spPr>
        <a:xfrm>
          <a:off x="6272940" y="1996310"/>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8 000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766198" y="2280186"/>
    <xdr:ext cx="1701721" cy="761999"/>
    <xdr:sp macro="" textlink="">
      <xdr:nvSpPr>
        <xdr:cNvPr id="8" name="Rectangle 7"/>
        <xdr:cNvSpPr/>
      </xdr:nvSpPr>
      <xdr:spPr>
        <a:xfrm>
          <a:off x="766198" y="2280186"/>
          <a:ext cx="1701721" cy="761999"/>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10 000</a:t>
          </a:r>
        </a:p>
      </xdr:txBody>
    </xdr:sp>
    <xdr:clientData/>
  </xdr:absoluteAnchor>
  <xdr:twoCellAnchor>
    <xdr:from>
      <xdr:col>3</xdr:col>
      <xdr:colOff>190500</xdr:colOff>
      <xdr:row>15</xdr:row>
      <xdr:rowOff>28575</xdr:rowOff>
    </xdr:from>
    <xdr:to>
      <xdr:col>3</xdr:col>
      <xdr:colOff>552450</xdr:colOff>
      <xdr:row>18</xdr:row>
      <xdr:rowOff>76200</xdr:rowOff>
    </xdr:to>
    <xdr:cxnSp macro="">
      <xdr:nvCxnSpPr>
        <xdr:cNvPr id="9" name="Connecteur droit 8"/>
        <xdr:cNvCxnSpPr/>
      </xdr:nvCxnSpPr>
      <xdr:spPr>
        <a:xfrm flipV="1">
          <a:off x="2476500" y="2171700"/>
          <a:ext cx="361950"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topLeftCell="B1" workbookViewId="0">
      <selection activeCell="P30" sqref="P30"/>
    </sheetView>
  </sheetViews>
  <sheetFormatPr baseColWidth="10" defaultColWidth="9.140625" defaultRowHeight="15"/>
  <sheetData>
    <row r="1" spans="1:3">
      <c r="A1" s="1" t="s">
        <v>0</v>
      </c>
      <c r="B1" s="1" t="s">
        <v>131</v>
      </c>
    </row>
    <row r="6" spans="1:3">
      <c r="C6" s="54" t="s">
        <v>1</v>
      </c>
    </row>
    <row r="7" spans="1:3">
      <c r="C7" s="55" t="s">
        <v>132</v>
      </c>
    </row>
    <row r="8" spans="1:3">
      <c r="C8" s="55" t="s">
        <v>133</v>
      </c>
    </row>
    <row r="9" spans="1:3">
      <c r="C9" s="55" t="s">
        <v>134</v>
      </c>
    </row>
    <row r="10" spans="1:3">
      <c r="C10" s="55" t="s">
        <v>135</v>
      </c>
    </row>
    <row r="11" spans="1:3">
      <c r="C11" s="55" t="s">
        <v>136</v>
      </c>
    </row>
    <row r="12" spans="1:3">
      <c r="C12" s="55" t="s">
        <v>137</v>
      </c>
    </row>
    <row r="13" spans="1:3">
      <c r="C13" s="55" t="s">
        <v>138</v>
      </c>
    </row>
    <row r="14" spans="1:3">
      <c r="C14" s="55" t="s">
        <v>139</v>
      </c>
    </row>
    <row r="15" spans="1:3">
      <c r="C15" s="55" t="s">
        <v>140</v>
      </c>
    </row>
    <row r="16" spans="1:3">
      <c r="C16" s="55" t="s">
        <v>141</v>
      </c>
    </row>
    <row r="17" spans="3:3">
      <c r="C17" s="55" t="s">
        <v>142</v>
      </c>
    </row>
    <row r="18" spans="3:3">
      <c r="C18" s="55" t="s">
        <v>143</v>
      </c>
    </row>
    <row r="19" spans="3:3">
      <c r="C19" s="55" t="s">
        <v>144</v>
      </c>
    </row>
    <row r="20" spans="3:3">
      <c r="C20" s="55" t="s">
        <v>145</v>
      </c>
    </row>
    <row r="21" spans="3:3">
      <c r="C21" s="55" t="s">
        <v>146</v>
      </c>
    </row>
    <row r="22" spans="3:3">
      <c r="C22" s="55" t="s">
        <v>147</v>
      </c>
    </row>
  </sheetData>
  <hyperlinks>
    <hyperlink ref="C7" location="Cadrage!A1" display="Principaux repères de la région Bourgogne-Franche-Comté"/>
    <hyperlink ref="C8" location="'Pop par territoire de vie'!A1" display="Part de la population par territoire de vie en Bourgogne-Franche-Comté"/>
    <hyperlink ref="C9" location="'Dépense culturelle'!A1" display="Répartition de la dépense culturelle en Bourgogne-Franche-Comté"/>
    <hyperlink ref="C10" location="'Dépenses cult coll territoriale'!A1" display="Dépenses des collectivités territoriales en Bourgogne-Franche-Comté en 2016"/>
    <hyperlink ref="C11" location="'Dépenses cult du MC'!A1" display="Dépenses du ministère de la Culture et de ses opérateurs en Bourgogne-Franche-Comtés en 2016"/>
    <hyperlink ref="C12" location="'Dépenses communes et groupement'!A1" display="Dépenses culturelles des communes et de leurs groupements en Bourgogne-Franche-Comté en 2016"/>
    <hyperlink ref="C13" location="'Répartition équipements'!A1" display="Répartition des principaux équipements culturels par type de territoire de vie en Bourgogne-Franche-Comté en 2016"/>
    <hyperlink ref="C14" location="'Emploi culturel'!A1" display="Secteurs culturels et professions culturelles en Bourgogne-Franche-Comté en 2014"/>
    <hyperlink ref="C15" location="'Répartition prof cult'!A1" display="Répartition des professions culturelles en Bourgogne-Franche-Comté en 2014"/>
    <hyperlink ref="C16" location="'Diplômes revenus prof cult'!A1" display="Part des diplômés du supérieur et salaire médian annuel selon les professions culturelles en Bourgogne-Franche-Comté en 2014"/>
    <hyperlink ref="C17" location="'Répart emploi par secteur'!A1" display="Répartition de l'emploi par secteur culturel en Bourgogne-Franche-Comté en 2014"/>
    <hyperlink ref="C18" location="'Non salariés'!A1" display="Caractéristiques des non-salariés par secteur culturel en Bourgogne-Franche-Comté en 2014"/>
    <hyperlink ref="C19" location="'Entreprises culturelles'!A1" display="Poids des entreprises dans les secteurs culturels marchands en Bourgogne-Franche-Comté en 2015"/>
    <hyperlink ref="C20" location="'Entreprises CA et salairés'!A1" display="Répartition du nombre d'établissements, du chiffre d'affaires et des effectifs salariés par domaine culturel en Bourgogne-Franche-Comté en 2015 "/>
    <hyperlink ref="C21" location="'Effectifs enteprises cult'!A1" display="Répartition des entreprises culturelles en Bourgogne-Franche-Comté en 2015"/>
    <hyperlink ref="C22" location="'Principales entreprises cult'!A1" display="Principaux établissements culturels employeurs en Bourgogne-Franche-Comté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4" workbookViewId="0">
      <selection activeCell="F40" sqref="F40"/>
    </sheetView>
  </sheetViews>
  <sheetFormatPr baseColWidth="10" defaultColWidth="11.42578125" defaultRowHeight="11.25"/>
  <cols>
    <col min="1" max="1" width="88" style="76" customWidth="1"/>
    <col min="2" max="2" width="13.140625" style="76" customWidth="1"/>
    <col min="3" max="3" width="21" style="76" customWidth="1"/>
    <col min="4" max="4" width="15.42578125" style="76" customWidth="1"/>
    <col min="5" max="16384" width="11.42578125" style="76"/>
  </cols>
  <sheetData>
    <row r="1" spans="1:11">
      <c r="A1" s="198" t="s">
        <v>140</v>
      </c>
    </row>
    <row r="2" spans="1:11" ht="12" thickBot="1"/>
    <row r="3" spans="1:11">
      <c r="A3" s="271"/>
      <c r="B3" s="270" t="s">
        <v>83</v>
      </c>
      <c r="C3" s="270"/>
      <c r="D3" s="101" t="s">
        <v>84</v>
      </c>
      <c r="E3" s="2"/>
      <c r="F3" s="2"/>
      <c r="G3" s="2"/>
      <c r="H3" s="2"/>
      <c r="I3" s="2"/>
      <c r="J3" s="2"/>
      <c r="K3" s="2"/>
    </row>
    <row r="4" spans="1:11">
      <c r="A4" s="272"/>
      <c r="B4" s="79" t="s">
        <v>85</v>
      </c>
      <c r="C4" s="79" t="s">
        <v>86</v>
      </c>
      <c r="D4" s="103" t="s">
        <v>86</v>
      </c>
      <c r="E4" s="2"/>
      <c r="F4" s="2"/>
      <c r="G4" s="2"/>
      <c r="H4" s="2"/>
      <c r="I4" s="2"/>
      <c r="J4" s="2"/>
      <c r="K4" s="2"/>
    </row>
    <row r="5" spans="1:11">
      <c r="A5" s="123" t="s">
        <v>87</v>
      </c>
      <c r="B5" s="7">
        <v>2460.79</v>
      </c>
      <c r="C5" s="104">
        <v>0.15922311125604818</v>
      </c>
      <c r="D5" s="105">
        <v>0.16652224216969219</v>
      </c>
      <c r="E5" s="2"/>
      <c r="F5" s="2"/>
      <c r="G5" s="2"/>
      <c r="H5" s="2"/>
      <c r="I5" s="2"/>
      <c r="J5" s="2"/>
      <c r="K5" s="2"/>
    </row>
    <row r="6" spans="1:11">
      <c r="A6" s="124" t="s">
        <v>88</v>
      </c>
      <c r="B6" s="7">
        <v>2028.07</v>
      </c>
      <c r="C6" s="104">
        <v>0.13122436910303345</v>
      </c>
      <c r="D6" s="105">
        <v>8.4064039850128724E-2</v>
      </c>
      <c r="E6" s="2"/>
      <c r="F6" s="2"/>
      <c r="G6" s="2"/>
      <c r="H6" s="2"/>
      <c r="I6" s="2"/>
      <c r="J6" s="2"/>
      <c r="K6" s="2"/>
    </row>
    <row r="7" spans="1:11">
      <c r="A7" s="124" t="s">
        <v>89</v>
      </c>
      <c r="B7" s="7">
        <v>1676.05</v>
      </c>
      <c r="C7" s="104">
        <v>0.10844724483629224</v>
      </c>
      <c r="D7" s="105">
        <v>9.7872196110896079E-2</v>
      </c>
      <c r="E7" s="2"/>
      <c r="F7" s="2"/>
      <c r="G7" s="2"/>
      <c r="H7" s="2"/>
      <c r="I7" s="2"/>
      <c r="J7" s="2"/>
      <c r="K7" s="2"/>
    </row>
    <row r="8" spans="1:11">
      <c r="A8" s="124" t="s">
        <v>90</v>
      </c>
      <c r="B8" s="7">
        <v>1545.68</v>
      </c>
      <c r="C8" s="104">
        <v>0.1000117761394709</v>
      </c>
      <c r="D8" s="105">
        <v>0.12494811875545007</v>
      </c>
      <c r="E8" s="2"/>
      <c r="F8" s="2"/>
      <c r="G8" s="2"/>
      <c r="H8" s="2"/>
      <c r="I8" s="2"/>
      <c r="J8" s="2"/>
      <c r="K8" s="2"/>
    </row>
    <row r="9" spans="1:11">
      <c r="A9" s="124" t="s">
        <v>91</v>
      </c>
      <c r="B9" s="7">
        <v>1497.59</v>
      </c>
      <c r="C9" s="104">
        <v>9.6900157748505647E-2</v>
      </c>
      <c r="D9" s="105">
        <v>0.11310917080418117</v>
      </c>
      <c r="E9" s="2"/>
      <c r="F9" s="2"/>
      <c r="G9" s="2"/>
      <c r="H9" s="2"/>
      <c r="I9" s="2"/>
      <c r="J9" s="2"/>
      <c r="K9" s="2"/>
    </row>
    <row r="10" spans="1:11">
      <c r="A10" s="124" t="s">
        <v>92</v>
      </c>
      <c r="B10" s="7">
        <v>1156.6600000000001</v>
      </c>
      <c r="C10" s="104">
        <v>7.4840601540733145E-2</v>
      </c>
      <c r="D10" s="105">
        <v>9.5598695604895104E-2</v>
      </c>
      <c r="E10" s="2"/>
      <c r="F10" s="2"/>
      <c r="G10" s="2"/>
      <c r="H10" s="2"/>
      <c r="I10" s="2"/>
      <c r="J10" s="2"/>
      <c r="K10" s="2"/>
    </row>
    <row r="11" spans="1:11">
      <c r="A11" s="124" t="s">
        <v>93</v>
      </c>
      <c r="B11" s="7">
        <v>1057.8499999999999</v>
      </c>
      <c r="C11" s="104">
        <v>6.8447193073041812E-2</v>
      </c>
      <c r="D11" s="105">
        <v>9.4039804299070953E-2</v>
      </c>
      <c r="E11" s="2"/>
      <c r="F11" s="2"/>
      <c r="G11" s="2"/>
      <c r="H11" s="2"/>
      <c r="I11" s="2"/>
      <c r="J11" s="2"/>
      <c r="K11" s="2"/>
    </row>
    <row r="12" spans="1:11">
      <c r="A12" s="124" t="s">
        <v>94</v>
      </c>
      <c r="B12" s="7">
        <v>1046.26</v>
      </c>
      <c r="C12" s="104">
        <v>6.7697272982559661E-2</v>
      </c>
      <c r="D12" s="105">
        <v>3.8737868163101881E-2</v>
      </c>
      <c r="E12" s="2"/>
      <c r="F12" s="2"/>
      <c r="G12" s="2"/>
      <c r="H12" s="2"/>
      <c r="I12" s="2"/>
      <c r="J12" s="2"/>
      <c r="K12" s="2"/>
    </row>
    <row r="13" spans="1:11">
      <c r="A13" s="124" t="s">
        <v>95</v>
      </c>
      <c r="B13" s="7">
        <v>988.95</v>
      </c>
      <c r="C13" s="104">
        <v>6.3989083130486096E-2</v>
      </c>
      <c r="D13" s="105">
        <v>5.9695999446711168E-2</v>
      </c>
      <c r="E13" s="2"/>
      <c r="F13" s="2"/>
      <c r="G13" s="2"/>
      <c r="H13" s="2"/>
      <c r="I13" s="2"/>
      <c r="J13" s="2"/>
      <c r="K13" s="2"/>
    </row>
    <row r="14" spans="1:11">
      <c r="A14" s="124" t="s">
        <v>96</v>
      </c>
      <c r="B14" s="7">
        <v>864.29</v>
      </c>
      <c r="C14" s="104">
        <v>5.5923074633548529E-2</v>
      </c>
      <c r="D14" s="105">
        <v>4.3171261644376097E-2</v>
      </c>
      <c r="E14" s="2"/>
      <c r="F14" s="2"/>
      <c r="G14" s="2"/>
      <c r="H14" s="2"/>
      <c r="I14" s="2"/>
      <c r="J14" s="2"/>
      <c r="K14" s="2"/>
    </row>
    <row r="15" spans="1:11">
      <c r="A15" s="124" t="s">
        <v>97</v>
      </c>
      <c r="B15" s="7">
        <v>559.92999999999995</v>
      </c>
      <c r="C15" s="104">
        <v>3.6229746010670985E-2</v>
      </c>
      <c r="D15" s="105">
        <v>3.4457912342882424E-2</v>
      </c>
      <c r="E15" s="2"/>
      <c r="F15" s="2"/>
      <c r="G15" s="2"/>
      <c r="H15" s="2"/>
      <c r="I15" s="2"/>
      <c r="J15" s="2"/>
      <c r="K15" s="2"/>
    </row>
    <row r="16" spans="1:11">
      <c r="A16" s="124" t="s">
        <v>98</v>
      </c>
      <c r="B16" s="7">
        <v>308.61</v>
      </c>
      <c r="C16" s="104">
        <v>1.9968320890742013E-2</v>
      </c>
      <c r="D16" s="105">
        <v>2.8537571770270137E-2</v>
      </c>
      <c r="E16" s="2"/>
      <c r="F16" s="2"/>
      <c r="G16" s="2"/>
      <c r="H16" s="2"/>
      <c r="I16" s="2"/>
      <c r="J16" s="2"/>
      <c r="K16" s="2"/>
    </row>
    <row r="17" spans="1:11">
      <c r="A17" s="124" t="s">
        <v>99</v>
      </c>
      <c r="B17" s="7">
        <v>264.25</v>
      </c>
      <c r="C17" s="104">
        <v>1.7098048654867231E-2</v>
      </c>
      <c r="D17" s="105">
        <v>1.9245119038344E-2</v>
      </c>
      <c r="E17" s="2"/>
      <c r="F17" s="2"/>
      <c r="G17" s="2"/>
      <c r="H17" s="2"/>
      <c r="I17" s="2"/>
      <c r="J17" s="2"/>
      <c r="K17" s="2"/>
    </row>
    <row r="18" spans="1:11">
      <c r="A18" s="102" t="s">
        <v>100</v>
      </c>
      <c r="B18" s="80">
        <v>15454.980000000001</v>
      </c>
      <c r="C18" s="89">
        <v>0.99999999999999978</v>
      </c>
      <c r="D18" s="125">
        <v>1</v>
      </c>
      <c r="E18" s="2"/>
      <c r="F18" s="2"/>
      <c r="G18" s="2"/>
      <c r="H18" s="2"/>
      <c r="I18" s="2"/>
      <c r="J18" s="2"/>
      <c r="K18" s="2"/>
    </row>
    <row r="19" spans="1:11" ht="12" thickBot="1">
      <c r="A19" s="107" t="s">
        <v>101</v>
      </c>
      <c r="B19" s="108" t="s">
        <v>102</v>
      </c>
      <c r="C19" s="109">
        <v>1.4073393676201836E-2</v>
      </c>
      <c r="D19" s="110">
        <v>2.2794628659025366E-2</v>
      </c>
      <c r="E19" s="2"/>
      <c r="F19" s="2"/>
      <c r="G19" s="2"/>
      <c r="H19" s="2"/>
      <c r="I19" s="2"/>
      <c r="J19" s="2"/>
      <c r="K19" s="2"/>
    </row>
    <row r="20" spans="1:11">
      <c r="A20" s="2"/>
      <c r="B20" s="2"/>
      <c r="C20" s="2"/>
      <c r="D20" s="2"/>
      <c r="E20" s="2"/>
      <c r="F20" s="2"/>
      <c r="G20" s="2"/>
      <c r="H20" s="2"/>
      <c r="I20" s="2"/>
      <c r="J20" s="2"/>
      <c r="K20" s="2"/>
    </row>
    <row r="21" spans="1:11">
      <c r="A21" s="56" t="s">
        <v>103</v>
      </c>
      <c r="B21" s="2"/>
      <c r="C21" s="2"/>
      <c r="D21" s="2"/>
      <c r="E21" s="2"/>
      <c r="F21" s="2"/>
      <c r="G21" s="2"/>
      <c r="H21" s="2"/>
      <c r="I21" s="2"/>
      <c r="J21" s="2"/>
      <c r="K21" s="2"/>
    </row>
    <row r="22" spans="1:11">
      <c r="A22" s="56" t="s">
        <v>82</v>
      </c>
      <c r="B22" s="2"/>
      <c r="C22" s="2"/>
      <c r="D22" s="2"/>
      <c r="E22" s="2"/>
      <c r="F22" s="2"/>
      <c r="G22" s="2"/>
      <c r="H22" s="2"/>
      <c r="I22" s="2"/>
      <c r="J22" s="2"/>
      <c r="K22" s="2"/>
    </row>
    <row r="23" spans="1:11">
      <c r="A23" s="56" t="s">
        <v>104</v>
      </c>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row>
    <row r="27" spans="1:11">
      <c r="A27" s="2"/>
      <c r="B27" s="2"/>
      <c r="C27" s="2"/>
      <c r="D27" s="2"/>
      <c r="E27" s="2"/>
      <c r="F27" s="2"/>
      <c r="G27" s="2"/>
    </row>
    <row r="28" spans="1:11">
      <c r="A28" s="2"/>
      <c r="B28" s="2"/>
      <c r="C28" s="2"/>
      <c r="D28" s="2"/>
      <c r="E28" s="2"/>
      <c r="F28" s="2"/>
      <c r="G28" s="2"/>
    </row>
    <row r="29" spans="1:11">
      <c r="A29" s="2"/>
      <c r="B29" s="2"/>
      <c r="C29" s="2"/>
      <c r="D29" s="2"/>
      <c r="E29" s="2"/>
      <c r="F29" s="2"/>
      <c r="G29" s="2"/>
    </row>
    <row r="30" spans="1:11">
      <c r="A30" s="2"/>
      <c r="B30" s="2"/>
      <c r="C30" s="2"/>
      <c r="D30" s="2"/>
      <c r="E30" s="2"/>
      <c r="F30" s="2"/>
      <c r="G30" s="2"/>
    </row>
  </sheetData>
  <mergeCells count="2">
    <mergeCell ref="B3:C3"/>
    <mergeCell ref="A3: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35" sqref="A16:XFD35"/>
    </sheetView>
  </sheetViews>
  <sheetFormatPr baseColWidth="10" defaultColWidth="11.42578125" defaultRowHeight="11.25"/>
  <cols>
    <col min="1" max="1" width="77.85546875" style="76" customWidth="1"/>
    <col min="2" max="2" width="15.140625" style="76" customWidth="1"/>
    <col min="3" max="3" width="21.5703125" style="76" customWidth="1"/>
    <col min="4" max="4" width="18.42578125" style="76" customWidth="1"/>
    <col min="5" max="16384" width="11.42578125" style="76"/>
  </cols>
  <sheetData>
    <row r="1" spans="1:4">
      <c r="A1" s="198" t="s">
        <v>149</v>
      </c>
    </row>
    <row r="3" spans="1:4" ht="12" thickBot="1">
      <c r="A3" s="71"/>
      <c r="B3" s="71"/>
      <c r="C3" s="70"/>
      <c r="D3" s="70"/>
    </row>
    <row r="4" spans="1:4">
      <c r="A4" s="90" t="s">
        <v>105</v>
      </c>
      <c r="B4" s="93" t="s">
        <v>85</v>
      </c>
      <c r="C4" s="96" t="s">
        <v>106</v>
      </c>
      <c r="D4" s="98" t="s">
        <v>107</v>
      </c>
    </row>
    <row r="5" spans="1:4">
      <c r="A5" s="91" t="s">
        <v>87</v>
      </c>
      <c r="B5" s="94">
        <v>1488.56</v>
      </c>
      <c r="C5" s="64">
        <v>0.54679018648895572</v>
      </c>
      <c r="D5" s="99">
        <v>17390</v>
      </c>
    </row>
    <row r="6" spans="1:4">
      <c r="A6" s="91" t="s">
        <v>90</v>
      </c>
      <c r="B6" s="94">
        <v>1099.33</v>
      </c>
      <c r="C6" s="64">
        <v>0.39359428015245651</v>
      </c>
      <c r="D6" s="99">
        <v>9294</v>
      </c>
    </row>
    <row r="7" spans="1:4">
      <c r="A7" s="91" t="s">
        <v>91</v>
      </c>
      <c r="B7" s="94">
        <v>890.06</v>
      </c>
      <c r="C7" s="64">
        <v>0.67656113071028923</v>
      </c>
      <c r="D7" s="99">
        <v>24236</v>
      </c>
    </row>
    <row r="8" spans="1:4">
      <c r="A8" s="91" t="s">
        <v>89</v>
      </c>
      <c r="B8" s="94">
        <v>1534.07</v>
      </c>
      <c r="C8" s="64">
        <v>0.38804617781457168</v>
      </c>
      <c r="D8" s="99">
        <v>12425</v>
      </c>
    </row>
    <row r="9" spans="1:4">
      <c r="A9" s="91" t="s">
        <v>92</v>
      </c>
      <c r="B9" s="94">
        <v>948.64</v>
      </c>
      <c r="C9" s="64">
        <v>0.65268173385056505</v>
      </c>
      <c r="D9" s="99">
        <v>30057</v>
      </c>
    </row>
    <row r="10" spans="1:4">
      <c r="A10" s="91" t="s">
        <v>96</v>
      </c>
      <c r="B10" s="94">
        <v>859.29</v>
      </c>
      <c r="C10" s="64">
        <v>0.83082544891712928</v>
      </c>
      <c r="D10" s="99">
        <v>23623.5</v>
      </c>
    </row>
    <row r="11" spans="1:4">
      <c r="A11" s="91" t="s">
        <v>93</v>
      </c>
      <c r="B11" s="94">
        <v>268.8</v>
      </c>
      <c r="C11" s="64">
        <v>0.9731398809523808</v>
      </c>
      <c r="D11" s="99">
        <v>25709</v>
      </c>
    </row>
    <row r="12" spans="1:4" ht="12" thickBot="1">
      <c r="A12" s="92" t="s">
        <v>88</v>
      </c>
      <c r="B12" s="95">
        <v>1494.61</v>
      </c>
      <c r="C12" s="97">
        <v>0.65183559590796269</v>
      </c>
      <c r="D12" s="100">
        <v>18882</v>
      </c>
    </row>
    <row r="13" spans="1:4">
      <c r="A13" s="82"/>
      <c r="B13" s="83"/>
      <c r="C13" s="83"/>
      <c r="D13" s="84"/>
    </row>
    <row r="14" spans="1:4">
      <c r="A14" s="87" t="s">
        <v>108</v>
      </c>
      <c r="B14" s="83"/>
      <c r="C14" s="83"/>
      <c r="D14" s="84"/>
    </row>
    <row r="15" spans="1:4">
      <c r="A15" s="78" t="s">
        <v>109</v>
      </c>
      <c r="B15" s="85"/>
      <c r="C15" s="85"/>
      <c r="D15" s="86"/>
    </row>
    <row r="16" spans="1:4">
      <c r="A16" s="88" t="s">
        <v>110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I25" sqref="I25"/>
    </sheetView>
  </sheetViews>
  <sheetFormatPr baseColWidth="10" defaultColWidth="11.42578125" defaultRowHeight="11.25"/>
  <cols>
    <col min="1" max="1" width="59.140625" style="76" customWidth="1"/>
    <col min="2" max="2" width="14.140625" style="76" customWidth="1"/>
    <col min="3" max="3" width="19.42578125" style="76" customWidth="1"/>
    <col min="4" max="4" width="13.140625" style="76" customWidth="1"/>
    <col min="5" max="16384" width="11.42578125" style="76"/>
  </cols>
  <sheetData>
    <row r="1" spans="1:10">
      <c r="A1" s="198" t="s">
        <v>142</v>
      </c>
    </row>
    <row r="2" spans="1:10" ht="12" thickBot="1"/>
    <row r="3" spans="1:10">
      <c r="A3" s="271"/>
      <c r="B3" s="270" t="s">
        <v>83</v>
      </c>
      <c r="C3" s="270"/>
      <c r="D3" s="101" t="s">
        <v>84</v>
      </c>
      <c r="E3" s="2"/>
      <c r="F3" s="2"/>
      <c r="G3" s="2"/>
      <c r="H3" s="2"/>
      <c r="I3" s="2"/>
      <c r="J3" s="2"/>
    </row>
    <row r="4" spans="1:10">
      <c r="A4" s="273"/>
      <c r="B4" s="79" t="s">
        <v>85</v>
      </c>
      <c r="C4" s="79" t="s">
        <v>86</v>
      </c>
      <c r="D4" s="103" t="s">
        <v>86</v>
      </c>
      <c r="E4" s="2"/>
      <c r="F4" s="2"/>
      <c r="G4" s="2"/>
      <c r="H4" s="2"/>
      <c r="I4" s="2"/>
      <c r="J4" s="2"/>
    </row>
    <row r="5" spans="1:10">
      <c r="A5" s="195" t="s">
        <v>39</v>
      </c>
      <c r="B5" s="7">
        <v>3605.36</v>
      </c>
      <c r="C5" s="104">
        <v>0.20677322597110628</v>
      </c>
      <c r="D5" s="105">
        <v>0.18</v>
      </c>
      <c r="E5" s="2"/>
      <c r="F5" s="2"/>
      <c r="G5" s="2"/>
      <c r="H5" s="2"/>
      <c r="I5" s="2"/>
      <c r="J5" s="2"/>
    </row>
    <row r="6" spans="1:10">
      <c r="A6" s="196" t="s">
        <v>52</v>
      </c>
      <c r="B6" s="7">
        <v>3020.1</v>
      </c>
      <c r="C6" s="104">
        <v>0.17320761858880612</v>
      </c>
      <c r="D6" s="105">
        <v>0.14000000000000001</v>
      </c>
      <c r="E6" s="2"/>
      <c r="F6" s="2"/>
      <c r="G6" s="2"/>
      <c r="H6" s="2"/>
      <c r="I6" s="2"/>
      <c r="J6" s="2"/>
    </row>
    <row r="7" spans="1:10">
      <c r="A7" s="196" t="s">
        <v>70</v>
      </c>
      <c r="B7" s="7">
        <v>1921.61</v>
      </c>
      <c r="C7" s="104">
        <v>0.11020744079879333</v>
      </c>
      <c r="D7" s="105">
        <v>0.13</v>
      </c>
      <c r="E7" s="2"/>
      <c r="F7" s="2"/>
      <c r="G7" s="2"/>
      <c r="H7" s="2"/>
      <c r="I7" s="2"/>
      <c r="J7" s="2"/>
    </row>
    <row r="8" spans="1:10">
      <c r="A8" s="196" t="s">
        <v>40</v>
      </c>
      <c r="B8" s="7">
        <v>1543.05</v>
      </c>
      <c r="C8" s="104">
        <v>8.8496412656354842E-2</v>
      </c>
      <c r="D8" s="105">
        <v>0.1</v>
      </c>
      <c r="E8" s="2"/>
      <c r="F8" s="2"/>
      <c r="G8" s="2"/>
      <c r="H8" s="2"/>
      <c r="I8" s="2"/>
      <c r="J8" s="2"/>
    </row>
    <row r="9" spans="1:10">
      <c r="A9" s="196" t="s">
        <v>43</v>
      </c>
      <c r="B9" s="7">
        <v>1297.3599999999999</v>
      </c>
      <c r="C9" s="104">
        <v>7.4405693868538625E-2</v>
      </c>
      <c r="D9" s="105">
        <v>7.0000000000000007E-2</v>
      </c>
      <c r="E9" s="2"/>
      <c r="F9" s="2"/>
      <c r="G9" s="2"/>
      <c r="H9" s="2"/>
      <c r="I9" s="2"/>
      <c r="J9" s="2"/>
    </row>
    <row r="10" spans="1:10">
      <c r="A10" s="196" t="s">
        <v>111</v>
      </c>
      <c r="B10" s="7">
        <v>1148.22</v>
      </c>
      <c r="C10" s="104">
        <v>6.5852273704857106E-2</v>
      </c>
      <c r="D10" s="105">
        <v>0.06</v>
      </c>
      <c r="E10" s="2"/>
      <c r="F10" s="2"/>
      <c r="G10" s="2"/>
      <c r="H10" s="2"/>
      <c r="I10" s="2"/>
      <c r="J10" s="2"/>
    </row>
    <row r="11" spans="1:10">
      <c r="A11" s="196" t="s">
        <v>112</v>
      </c>
      <c r="B11" s="7">
        <v>1075.6400000000001</v>
      </c>
      <c r="C11" s="104">
        <v>6.1689693340903753E-2</v>
      </c>
      <c r="D11" s="105">
        <v>7.0000000000000007E-2</v>
      </c>
      <c r="E11" s="2"/>
      <c r="F11" s="2"/>
      <c r="G11" s="2"/>
      <c r="H11" s="2"/>
      <c r="I11" s="2"/>
      <c r="J11" s="2"/>
    </row>
    <row r="12" spans="1:10">
      <c r="A12" s="196" t="s">
        <v>113</v>
      </c>
      <c r="B12" s="7">
        <v>1020.42</v>
      </c>
      <c r="C12" s="104">
        <v>5.8522737048571083E-2</v>
      </c>
      <c r="D12" s="105">
        <v>0.05</v>
      </c>
      <c r="E12" s="2"/>
      <c r="F12" s="2"/>
      <c r="G12" s="2"/>
      <c r="H12" s="2"/>
      <c r="I12" s="2"/>
      <c r="J12" s="2"/>
    </row>
    <row r="13" spans="1:10">
      <c r="A13" s="196" t="s">
        <v>114</v>
      </c>
      <c r="B13" s="7">
        <v>990</v>
      </c>
      <c r="C13" s="104">
        <v>5.6778100858553712E-2</v>
      </c>
      <c r="D13" s="105">
        <v>0.03</v>
      </c>
      <c r="E13" s="2"/>
      <c r="F13" s="2"/>
      <c r="G13" s="2"/>
      <c r="H13" s="2"/>
      <c r="I13" s="2"/>
      <c r="J13" s="2"/>
    </row>
    <row r="14" spans="1:10">
      <c r="A14" s="196" t="s">
        <v>115</v>
      </c>
      <c r="B14" s="7">
        <v>540</v>
      </c>
      <c r="C14" s="104">
        <v>3.0969873195574749E-2</v>
      </c>
      <c r="D14" s="105">
        <v>0.03</v>
      </c>
      <c r="E14" s="2"/>
      <c r="F14" s="2"/>
      <c r="G14" s="2"/>
      <c r="H14" s="2"/>
      <c r="I14" s="2"/>
      <c r="J14" s="2"/>
    </row>
    <row r="15" spans="1:10">
      <c r="A15" s="196" t="s">
        <v>116</v>
      </c>
      <c r="B15" s="7">
        <v>496.94</v>
      </c>
      <c r="C15" s="104">
        <v>2.8500312566312809E-2</v>
      </c>
      <c r="D15" s="105">
        <v>0.09</v>
      </c>
      <c r="E15" s="2"/>
      <c r="F15" s="2"/>
      <c r="G15" s="2"/>
      <c r="H15" s="2"/>
      <c r="I15" s="2"/>
      <c r="J15" s="2"/>
    </row>
    <row r="16" spans="1:10">
      <c r="A16" s="196" t="s">
        <v>117</v>
      </c>
      <c r="B16" s="7">
        <v>495.13</v>
      </c>
      <c r="C16" s="104">
        <v>2.8396506139490605E-2</v>
      </c>
      <c r="D16" s="105">
        <v>0.03</v>
      </c>
      <c r="E16" s="2"/>
      <c r="F16" s="2"/>
      <c r="G16" s="2"/>
      <c r="H16" s="2"/>
      <c r="I16" s="2"/>
      <c r="J16" s="2"/>
    </row>
    <row r="17" spans="1:10">
      <c r="A17" s="197" t="s">
        <v>118</v>
      </c>
      <c r="B17" s="7">
        <v>282.47000000000003</v>
      </c>
      <c r="C17" s="104">
        <v>1.6200111262137037E-2</v>
      </c>
      <c r="D17" s="105">
        <v>0.02</v>
      </c>
      <c r="E17" s="2"/>
      <c r="F17" s="2"/>
      <c r="G17" s="2"/>
      <c r="H17" s="2"/>
      <c r="I17" s="2"/>
      <c r="J17" s="2"/>
    </row>
    <row r="18" spans="1:10">
      <c r="A18" s="194" t="s">
        <v>119</v>
      </c>
      <c r="B18" s="80">
        <v>17436.3</v>
      </c>
      <c r="C18" s="81">
        <v>1.0000000000000002</v>
      </c>
      <c r="D18" s="106">
        <v>1</v>
      </c>
      <c r="E18" s="2"/>
      <c r="F18" s="2"/>
      <c r="G18" s="2"/>
      <c r="H18" s="2"/>
      <c r="I18" s="2"/>
      <c r="J18" s="2"/>
    </row>
    <row r="19" spans="1:10" ht="12" thickBot="1">
      <c r="A19" s="107" t="s">
        <v>120</v>
      </c>
      <c r="B19" s="108" t="s">
        <v>102</v>
      </c>
      <c r="C19" s="109">
        <v>1.587759506362079E-2</v>
      </c>
      <c r="D19" s="110">
        <v>2.59689946173054E-2</v>
      </c>
      <c r="E19" s="2"/>
      <c r="F19" s="2"/>
      <c r="G19" s="2"/>
      <c r="H19" s="2"/>
      <c r="I19" s="2"/>
      <c r="J19" s="2"/>
    </row>
    <row r="20" spans="1:10">
      <c r="A20" s="2"/>
      <c r="B20" s="2"/>
      <c r="C20" s="2"/>
      <c r="D20" s="2"/>
      <c r="E20" s="2"/>
      <c r="F20" s="2"/>
      <c r="G20" s="2"/>
      <c r="H20" s="2"/>
      <c r="I20" s="2"/>
      <c r="J20" s="2"/>
    </row>
    <row r="21" spans="1:10">
      <c r="A21" s="56" t="s">
        <v>103</v>
      </c>
      <c r="B21" s="2"/>
      <c r="C21" s="2"/>
      <c r="D21" s="2"/>
      <c r="E21" s="2"/>
      <c r="F21" s="2"/>
      <c r="G21" s="2"/>
      <c r="H21" s="2"/>
      <c r="I21" s="2"/>
      <c r="J21" s="2"/>
    </row>
    <row r="22" spans="1:10">
      <c r="A22" s="56" t="s">
        <v>82</v>
      </c>
      <c r="B22" s="2"/>
      <c r="C22" s="2"/>
      <c r="D22" s="2"/>
      <c r="E22" s="2"/>
      <c r="F22" s="2"/>
      <c r="G22" s="2"/>
      <c r="H22" s="2"/>
      <c r="I22" s="2"/>
      <c r="J22" s="2"/>
    </row>
    <row r="23" spans="1:10">
      <c r="A23" s="56" t="s">
        <v>121</v>
      </c>
      <c r="B23" s="2"/>
      <c r="C23" s="2"/>
      <c r="D23" s="2"/>
      <c r="E23" s="2"/>
      <c r="F23" s="2"/>
      <c r="G23" s="2"/>
      <c r="H23" s="2"/>
      <c r="I23" s="2"/>
      <c r="J23" s="2"/>
    </row>
    <row r="24" spans="1:10">
      <c r="A24" s="2"/>
      <c r="B24" s="2"/>
      <c r="C24" s="2"/>
      <c r="D24" s="2"/>
      <c r="E24" s="2"/>
      <c r="F24" s="2"/>
      <c r="G24" s="2"/>
      <c r="H24" s="2"/>
      <c r="I24" s="2"/>
      <c r="J24" s="2"/>
    </row>
    <row r="25" spans="1:10">
      <c r="A25" s="2"/>
      <c r="B25" s="2"/>
      <c r="C25" s="2"/>
      <c r="D25" s="2"/>
      <c r="E25" s="2"/>
      <c r="F25" s="2"/>
      <c r="G25" s="2"/>
      <c r="H25" s="2"/>
      <c r="I25" s="2"/>
      <c r="J25" s="2"/>
    </row>
    <row r="26" spans="1:10">
      <c r="A26" s="2"/>
      <c r="B26" s="2"/>
      <c r="C26" s="2"/>
      <c r="D26" s="2"/>
      <c r="E26" s="2"/>
      <c r="F26" s="2"/>
      <c r="G26" s="2"/>
      <c r="H26" s="2"/>
      <c r="I26" s="2"/>
      <c r="J26" s="2"/>
    </row>
    <row r="27" spans="1:10">
      <c r="A27" s="2"/>
      <c r="B27" s="2"/>
      <c r="C27" s="2"/>
      <c r="D27" s="2"/>
      <c r="E27" s="2"/>
      <c r="F27" s="2"/>
      <c r="G27" s="2"/>
      <c r="H27" s="2"/>
      <c r="I27" s="2"/>
      <c r="J27" s="2"/>
    </row>
  </sheetData>
  <mergeCells count="2">
    <mergeCell ref="B3:C3"/>
    <mergeCell ref="A3: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A9" sqref="A9"/>
    </sheetView>
  </sheetViews>
  <sheetFormatPr baseColWidth="10" defaultColWidth="11.42578125" defaultRowHeight="11.25"/>
  <cols>
    <col min="1" max="1" width="59.5703125" style="76" customWidth="1"/>
    <col min="2" max="2" width="19.28515625" style="76" bestFit="1" customWidth="1"/>
    <col min="3" max="3" width="26.42578125" style="76" bestFit="1" customWidth="1"/>
    <col min="4" max="4" width="28.5703125" style="76" bestFit="1" customWidth="1"/>
    <col min="5" max="16384" width="11.42578125" style="76"/>
  </cols>
  <sheetData>
    <row r="1" spans="1:6">
      <c r="A1" s="198" t="s">
        <v>143</v>
      </c>
    </row>
    <row r="2" spans="1:6" ht="12" thickBot="1"/>
    <row r="3" spans="1:6">
      <c r="A3" s="111"/>
      <c r="B3" s="112"/>
      <c r="C3" s="274" t="s">
        <v>122</v>
      </c>
      <c r="D3" s="275"/>
      <c r="E3" s="72"/>
      <c r="F3" s="199"/>
    </row>
    <row r="4" spans="1:6">
      <c r="A4" s="113" t="s">
        <v>123</v>
      </c>
      <c r="B4" s="62" t="s">
        <v>124</v>
      </c>
      <c r="C4" s="61" t="s">
        <v>125</v>
      </c>
      <c r="D4" s="114" t="s">
        <v>126</v>
      </c>
      <c r="E4" s="72"/>
      <c r="F4" s="199"/>
    </row>
    <row r="5" spans="1:6">
      <c r="A5" s="115" t="s">
        <v>40</v>
      </c>
      <c r="B5" s="63">
        <v>0.47919380447814391</v>
      </c>
      <c r="C5" s="64">
        <v>0.19738562091503267</v>
      </c>
      <c r="D5" s="116">
        <v>0.20915032679738563</v>
      </c>
      <c r="E5" s="72"/>
      <c r="F5" s="199"/>
    </row>
    <row r="6" spans="1:6">
      <c r="A6" s="115" t="s">
        <v>111</v>
      </c>
      <c r="B6" s="63">
        <v>0.80432321332148882</v>
      </c>
      <c r="C6" s="64">
        <v>0.49263984298331698</v>
      </c>
      <c r="D6" s="116">
        <v>0.37978410206084395</v>
      </c>
      <c r="E6" s="72"/>
      <c r="F6" s="199"/>
    </row>
    <row r="7" spans="1:6">
      <c r="A7" s="115" t="s">
        <v>117</v>
      </c>
      <c r="B7" s="63">
        <v>0.64770868256821434</v>
      </c>
      <c r="C7" s="64">
        <v>0.75478927203065138</v>
      </c>
      <c r="D7" s="116">
        <v>0.4118773946360153</v>
      </c>
      <c r="E7" s="72"/>
      <c r="F7" s="199"/>
    </row>
    <row r="8" spans="1:6">
      <c r="A8" s="115" t="s">
        <v>118</v>
      </c>
      <c r="B8" s="65" t="s">
        <v>127</v>
      </c>
      <c r="C8" s="66" t="s">
        <v>127</v>
      </c>
      <c r="D8" s="117" t="s">
        <v>127</v>
      </c>
      <c r="E8" s="72"/>
      <c r="F8" s="199"/>
    </row>
    <row r="9" spans="1:6">
      <c r="A9" s="115" t="s">
        <v>114</v>
      </c>
      <c r="B9" s="63">
        <v>0.41840404040404044</v>
      </c>
      <c r="C9" s="64">
        <v>0.71448087431693985</v>
      </c>
      <c r="D9" s="116">
        <v>0.54508196721311475</v>
      </c>
      <c r="E9" s="72"/>
      <c r="F9" s="199"/>
    </row>
    <row r="10" spans="1:6">
      <c r="A10" s="115" t="s">
        <v>116</v>
      </c>
      <c r="B10" s="63">
        <v>0.29921117237493461</v>
      </c>
      <c r="C10" s="64">
        <v>0.60165975103734437</v>
      </c>
      <c r="D10" s="116">
        <v>0.43983402489626555</v>
      </c>
      <c r="E10" s="72"/>
      <c r="F10" s="199"/>
    </row>
    <row r="11" spans="1:6">
      <c r="A11" s="115" t="s">
        <v>112</v>
      </c>
      <c r="B11" s="63">
        <v>0.35971142761518721</v>
      </c>
      <c r="C11" s="64">
        <v>0.50639853747714803</v>
      </c>
      <c r="D11" s="116">
        <v>0.31809872029250458</v>
      </c>
      <c r="E11" s="72"/>
      <c r="F11" s="199"/>
    </row>
    <row r="12" spans="1:6">
      <c r="A12" s="115" t="s">
        <v>43</v>
      </c>
      <c r="B12" s="65" t="s">
        <v>127</v>
      </c>
      <c r="C12" s="66" t="s">
        <v>127</v>
      </c>
      <c r="D12" s="117" t="s">
        <v>127</v>
      </c>
      <c r="E12" s="72"/>
      <c r="F12" s="199"/>
    </row>
    <row r="13" spans="1:6">
      <c r="A13" s="115" t="s">
        <v>115</v>
      </c>
      <c r="B13" s="63">
        <v>0.67759259259259252</v>
      </c>
      <c r="C13" s="64">
        <v>0.7007575757575758</v>
      </c>
      <c r="D13" s="116">
        <v>0.48106060606060608</v>
      </c>
      <c r="E13" s="72"/>
      <c r="F13" s="199"/>
    </row>
    <row r="14" spans="1:6">
      <c r="A14" s="115" t="s">
        <v>52</v>
      </c>
      <c r="B14" s="63">
        <v>0.29543723717757692</v>
      </c>
      <c r="C14" s="64">
        <v>4.3046357615894038E-2</v>
      </c>
      <c r="D14" s="116">
        <v>0.14403973509933773</v>
      </c>
      <c r="E14" s="72"/>
      <c r="F14" s="199"/>
    </row>
    <row r="15" spans="1:6">
      <c r="A15" s="115" t="s">
        <v>70</v>
      </c>
      <c r="B15" s="63">
        <v>0.21255613782193059</v>
      </c>
      <c r="C15" s="64">
        <v>0.34285714285714286</v>
      </c>
      <c r="D15" s="116">
        <v>0.29714285714285715</v>
      </c>
      <c r="E15" s="72"/>
      <c r="F15" s="199"/>
    </row>
    <row r="16" spans="1:6">
      <c r="A16" s="115" t="s">
        <v>39</v>
      </c>
      <c r="B16" s="63">
        <v>0.17173042359154148</v>
      </c>
      <c r="C16" s="64">
        <v>0.640625</v>
      </c>
      <c r="D16" s="116">
        <v>0.541015625</v>
      </c>
      <c r="E16" s="72"/>
      <c r="F16" s="199"/>
    </row>
    <row r="17" spans="1:6">
      <c r="A17" s="115" t="s">
        <v>113</v>
      </c>
      <c r="B17" s="65" t="s">
        <v>127</v>
      </c>
      <c r="C17" s="66" t="s">
        <v>127</v>
      </c>
      <c r="D17" s="117" t="s">
        <v>127</v>
      </c>
      <c r="E17" s="72"/>
      <c r="F17" s="199"/>
    </row>
    <row r="18" spans="1:6">
      <c r="A18" s="118" t="s">
        <v>119</v>
      </c>
      <c r="B18" s="67">
        <v>0.30639527881488615</v>
      </c>
      <c r="C18" s="67">
        <v>0.30639527881488615</v>
      </c>
      <c r="D18" s="119">
        <v>0.37087444709084721</v>
      </c>
      <c r="E18" s="72"/>
      <c r="F18" s="199"/>
    </row>
    <row r="19" spans="1:6" ht="12" thickBot="1">
      <c r="A19" s="120" t="s">
        <v>128</v>
      </c>
      <c r="B19" s="121">
        <v>0.11934429938808476</v>
      </c>
      <c r="C19" s="121">
        <v>0.11934429938808476</v>
      </c>
      <c r="D19" s="122">
        <v>0.24506682511950478</v>
      </c>
      <c r="E19" s="72"/>
      <c r="F19" s="199"/>
    </row>
    <row r="20" spans="1:6">
      <c r="A20" s="68"/>
      <c r="B20" s="69"/>
      <c r="C20" s="70"/>
      <c r="D20" s="72"/>
      <c r="E20" s="72"/>
      <c r="F20" s="199"/>
    </row>
    <row r="21" spans="1:6">
      <c r="A21" s="77" t="s">
        <v>129</v>
      </c>
      <c r="B21" s="72"/>
      <c r="C21" s="72"/>
      <c r="D21" s="72"/>
      <c r="E21" s="72"/>
      <c r="F21" s="199"/>
    </row>
    <row r="22" spans="1:6">
      <c r="A22" s="78" t="s">
        <v>103</v>
      </c>
      <c r="B22" s="72"/>
      <c r="C22" s="72"/>
      <c r="D22" s="72"/>
      <c r="E22" s="72"/>
      <c r="F22" s="199"/>
    </row>
    <row r="23" spans="1:6">
      <c r="A23" s="78" t="s">
        <v>130</v>
      </c>
      <c r="B23" s="72"/>
      <c r="C23" s="72"/>
      <c r="D23" s="72"/>
      <c r="E23" s="72"/>
      <c r="F23" s="199"/>
    </row>
    <row r="24" spans="1:6">
      <c r="A24" s="73"/>
      <c r="B24" s="73"/>
      <c r="C24" s="73"/>
      <c r="D24" s="73"/>
      <c r="E24" s="73"/>
      <c r="F24" s="199"/>
    </row>
    <row r="25" spans="1:6">
      <c r="A25" s="74"/>
      <c r="B25" s="75"/>
      <c r="C25" s="70"/>
      <c r="D25" s="70"/>
      <c r="E25" s="70"/>
      <c r="F25" s="199"/>
    </row>
    <row r="26" spans="1:6">
      <c r="A26" s="72"/>
      <c r="B26" s="69"/>
      <c r="C26" s="70"/>
      <c r="D26" s="72"/>
      <c r="E26" s="72"/>
      <c r="F26" s="199"/>
    </row>
    <row r="27" spans="1:6">
      <c r="A27" s="72"/>
      <c r="B27" s="72"/>
      <c r="C27" s="72"/>
      <c r="D27" s="72"/>
      <c r="E27" s="72"/>
      <c r="F27" s="199"/>
    </row>
    <row r="28" spans="1:6">
      <c r="A28" s="2"/>
      <c r="B28" s="2"/>
      <c r="C28" s="2"/>
      <c r="D28" s="2"/>
      <c r="E28" s="2"/>
    </row>
    <row r="29" spans="1:6">
      <c r="A29" s="2"/>
      <c r="B29" s="2"/>
      <c r="C29" s="2"/>
      <c r="D29" s="2"/>
      <c r="E29" s="2"/>
    </row>
  </sheetData>
  <mergeCells count="1">
    <mergeCell ref="C3:D3"/>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E33" sqref="E33"/>
    </sheetView>
  </sheetViews>
  <sheetFormatPr baseColWidth="10" defaultColWidth="11.42578125" defaultRowHeight="11.25"/>
  <cols>
    <col min="1" max="1" width="40.7109375" style="2" customWidth="1"/>
    <col min="2" max="5" width="20.7109375" style="2" customWidth="1"/>
    <col min="6" max="16384" width="11.42578125" style="2"/>
  </cols>
  <sheetData>
    <row r="1" spans="1:5" ht="12.75">
      <c r="A1" s="126" t="s">
        <v>150</v>
      </c>
    </row>
    <row r="2" spans="1:5" ht="12.75">
      <c r="A2" s="126"/>
    </row>
    <row r="3" spans="1:5" ht="12" thickBot="1"/>
    <row r="4" spans="1:5" ht="33.75">
      <c r="A4" s="3" t="s">
        <v>2</v>
      </c>
      <c r="B4" s="4" t="s">
        <v>3</v>
      </c>
      <c r="C4" s="4" t="s">
        <v>151</v>
      </c>
      <c r="D4" s="4" t="s">
        <v>4</v>
      </c>
      <c r="E4" s="5" t="s">
        <v>151</v>
      </c>
    </row>
    <row r="5" spans="1:5">
      <c r="A5" s="6" t="s">
        <v>5</v>
      </c>
      <c r="B5" s="7">
        <v>3438</v>
      </c>
      <c r="C5" s="8">
        <v>3.4168157423971377</v>
      </c>
      <c r="D5" s="7">
        <v>80986</v>
      </c>
      <c r="E5" s="9">
        <v>3.673780819730434</v>
      </c>
    </row>
    <row r="6" spans="1:5">
      <c r="A6" s="6" t="s">
        <v>6</v>
      </c>
      <c r="B6" s="7">
        <v>670.45138000000009</v>
      </c>
      <c r="C6" s="8">
        <v>0.86242537485949178</v>
      </c>
      <c r="D6" s="7">
        <v>18974.153413</v>
      </c>
      <c r="E6" s="9">
        <v>1.1666053573270632</v>
      </c>
    </row>
    <row r="7" spans="1:5">
      <c r="A7" s="6" t="s">
        <v>7</v>
      </c>
      <c r="B7" s="7">
        <v>286.11791899999997</v>
      </c>
      <c r="C7" s="8">
        <v>1.2744725556754253</v>
      </c>
      <c r="D7" s="7">
        <v>8120.3861269999998</v>
      </c>
      <c r="E7" s="9">
        <v>1.7198170233496644</v>
      </c>
    </row>
    <row r="8" spans="1:5">
      <c r="A8" s="6" t="s">
        <v>8</v>
      </c>
      <c r="B8" s="7">
        <v>3861.366</v>
      </c>
      <c r="C8" s="8">
        <v>1.2097392808437786</v>
      </c>
      <c r="D8" s="7">
        <v>96736.591</v>
      </c>
      <c r="E8" s="9">
        <v>1.5185957228763518</v>
      </c>
    </row>
    <row r="9" spans="1:5" ht="12" thickBot="1">
      <c r="A9" s="10" t="s">
        <v>9</v>
      </c>
      <c r="B9" s="11">
        <v>26.515751992999999</v>
      </c>
      <c r="C9" s="12" t="s">
        <v>10</v>
      </c>
      <c r="D9" s="11">
        <v>26.524460214040062</v>
      </c>
      <c r="E9" s="13" t="s">
        <v>10</v>
      </c>
    </row>
    <row r="10" spans="1:5">
      <c r="C10" s="14"/>
      <c r="E10" s="14"/>
    </row>
    <row r="11" spans="1:5">
      <c r="A11" s="276" t="s">
        <v>11</v>
      </c>
      <c r="B11" s="276"/>
      <c r="C11" s="276"/>
      <c r="D11" s="276"/>
      <c r="E11" s="276"/>
    </row>
    <row r="12" spans="1:5">
      <c r="A12" s="56" t="s">
        <v>12</v>
      </c>
      <c r="B12" s="56"/>
      <c r="C12" s="57"/>
      <c r="D12" s="56"/>
      <c r="E12" s="57"/>
    </row>
    <row r="13" spans="1:5">
      <c r="A13" s="56" t="s">
        <v>13</v>
      </c>
      <c r="B13" s="56"/>
      <c r="C13" s="57"/>
      <c r="D13" s="56"/>
      <c r="E13" s="57"/>
    </row>
  </sheetData>
  <mergeCells count="1">
    <mergeCell ref="A11:E11"/>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D23" sqref="D23"/>
    </sheetView>
  </sheetViews>
  <sheetFormatPr baseColWidth="10" defaultRowHeight="15"/>
  <cols>
    <col min="1" max="1" width="30.7109375" customWidth="1"/>
    <col min="2" max="4" width="20.7109375" customWidth="1"/>
  </cols>
  <sheetData>
    <row r="1" spans="1:11">
      <c r="A1" s="1" t="s">
        <v>152</v>
      </c>
    </row>
    <row r="2" spans="1:11" ht="15.75" thickBot="1"/>
    <row r="3" spans="1:11">
      <c r="A3" s="51" t="s">
        <v>32</v>
      </c>
      <c r="B3" s="52" t="s">
        <v>33</v>
      </c>
      <c r="C3" s="52" t="s">
        <v>34</v>
      </c>
      <c r="D3" s="53" t="s">
        <v>35</v>
      </c>
    </row>
    <row r="4" spans="1:11">
      <c r="A4" s="36" t="s">
        <v>36</v>
      </c>
      <c r="B4" s="37">
        <v>3.8103548574752764</v>
      </c>
      <c r="C4" s="37">
        <v>0.64667776506030905</v>
      </c>
      <c r="D4" s="38">
        <v>5.1795141926458149E-2</v>
      </c>
    </row>
    <row r="5" spans="1:11">
      <c r="A5" s="36" t="s">
        <v>37</v>
      </c>
      <c r="B5" s="37">
        <v>8.3478766724840021</v>
      </c>
      <c r="C5" s="37">
        <v>14.389137359967849</v>
      </c>
      <c r="D5" s="38">
        <v>17.118475689691159</v>
      </c>
    </row>
    <row r="6" spans="1:11">
      <c r="A6" s="36" t="s">
        <v>38</v>
      </c>
      <c r="B6" s="37">
        <v>6.5735892961023854</v>
      </c>
      <c r="C6" s="37">
        <v>8.9983228910648219</v>
      </c>
      <c r="D6" s="38">
        <v>7.9323741908951382</v>
      </c>
    </row>
    <row r="7" spans="1:11">
      <c r="A7" s="36" t="s">
        <v>39</v>
      </c>
      <c r="B7" s="37">
        <v>9.3949970913321703</v>
      </c>
      <c r="C7" s="37">
        <v>8.6882646136100128</v>
      </c>
      <c r="D7" s="38">
        <v>11.213363353797595</v>
      </c>
    </row>
    <row r="8" spans="1:11">
      <c r="A8" s="36" t="s">
        <v>40</v>
      </c>
      <c r="B8" s="37">
        <v>16.89936009307737</v>
      </c>
      <c r="C8" s="37">
        <v>14.183159709507946</v>
      </c>
      <c r="D8" s="38">
        <v>13.786442414420183</v>
      </c>
    </row>
    <row r="9" spans="1:11">
      <c r="A9" s="36" t="s">
        <v>41</v>
      </c>
      <c r="B9" s="37">
        <v>29.988365328679464</v>
      </c>
      <c r="C9" s="37">
        <v>9.4766275221925866</v>
      </c>
      <c r="D9" s="38">
        <v>5.2319567738463535</v>
      </c>
    </row>
    <row r="10" spans="1:11">
      <c r="A10" s="36" t="s">
        <v>42</v>
      </c>
      <c r="B10" s="37">
        <v>23.9674229203025</v>
      </c>
      <c r="C10" s="37">
        <v>41.35242140899166</v>
      </c>
      <c r="D10" s="38">
        <v>37.394201948222474</v>
      </c>
    </row>
    <row r="11" spans="1:11">
      <c r="A11" s="45" t="s">
        <v>43</v>
      </c>
      <c r="B11" s="46">
        <v>1.0180337405468296</v>
      </c>
      <c r="C11" s="46">
        <v>2.2653887296048225</v>
      </c>
      <c r="D11" s="47">
        <v>7.2713904872006427</v>
      </c>
    </row>
    <row r="12" spans="1:11" ht="15.75" thickBot="1">
      <c r="A12" s="39"/>
      <c r="B12" s="40">
        <v>99.999999999999986</v>
      </c>
      <c r="C12" s="40">
        <v>100.00000000000001</v>
      </c>
      <c r="D12" s="41">
        <v>100</v>
      </c>
    </row>
    <row r="14" spans="1:11">
      <c r="A14" s="276" t="s">
        <v>11</v>
      </c>
      <c r="B14" s="276"/>
      <c r="C14" s="276"/>
      <c r="D14" s="276"/>
      <c r="E14" s="276"/>
      <c r="F14" s="276"/>
      <c r="G14" s="276"/>
      <c r="H14" s="276"/>
      <c r="I14" s="276"/>
      <c r="J14" s="276"/>
      <c r="K14" s="276"/>
    </row>
    <row r="15" spans="1:11">
      <c r="A15" s="276" t="s">
        <v>14</v>
      </c>
      <c r="B15" s="276"/>
      <c r="C15" s="276"/>
      <c r="D15" s="276"/>
      <c r="E15" s="276"/>
      <c r="F15" s="276"/>
      <c r="G15" s="276"/>
      <c r="H15" s="276"/>
      <c r="I15" s="276"/>
      <c r="J15" s="276"/>
      <c r="K15" s="276"/>
    </row>
    <row r="16" spans="1:11">
      <c r="A16" s="56" t="s">
        <v>12</v>
      </c>
      <c r="B16" s="56"/>
      <c r="C16" s="56"/>
      <c r="D16" s="56"/>
      <c r="E16" s="56"/>
      <c r="F16" s="56"/>
      <c r="G16" s="56"/>
      <c r="H16" s="56"/>
      <c r="I16" s="56"/>
      <c r="J16" s="56"/>
      <c r="K16" s="58"/>
    </row>
  </sheetData>
  <mergeCells count="2">
    <mergeCell ref="A14:K14"/>
    <mergeCell ref="A15:K1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J11" sqref="J11"/>
    </sheetView>
  </sheetViews>
  <sheetFormatPr baseColWidth="10" defaultRowHeight="15"/>
  <cols>
    <col min="1" max="1" width="20.7109375" customWidth="1"/>
    <col min="2" max="8" width="15.7109375" customWidth="1"/>
  </cols>
  <sheetData>
    <row r="1" spans="1:9">
      <c r="A1" s="1" t="s">
        <v>153</v>
      </c>
    </row>
    <row r="2" spans="1:9" ht="15.75" thickBot="1"/>
    <row r="3" spans="1:9">
      <c r="A3" s="42" t="s">
        <v>16</v>
      </c>
      <c r="B3" s="43" t="s">
        <v>17</v>
      </c>
      <c r="C3" s="43" t="s">
        <v>18</v>
      </c>
      <c r="D3" s="43" t="s">
        <v>19</v>
      </c>
      <c r="E3" s="43" t="s">
        <v>20</v>
      </c>
      <c r="F3" s="43" t="s">
        <v>21</v>
      </c>
      <c r="G3" s="43" t="s">
        <v>22</v>
      </c>
      <c r="H3" s="44"/>
    </row>
    <row r="4" spans="1:9" ht="23.25">
      <c r="A4" s="48" t="s">
        <v>23</v>
      </c>
      <c r="B4" s="37">
        <v>97.709923664122144</v>
      </c>
      <c r="C4" s="37">
        <v>2.2900763358778624</v>
      </c>
      <c r="D4" s="37">
        <v>0</v>
      </c>
      <c r="E4" s="37">
        <v>0</v>
      </c>
      <c r="F4" s="37">
        <v>0</v>
      </c>
      <c r="G4" s="37">
        <v>0</v>
      </c>
      <c r="H4" s="38">
        <v>100</v>
      </c>
    </row>
    <row r="5" spans="1:9" ht="23.25">
      <c r="A5" s="48" t="s">
        <v>24</v>
      </c>
      <c r="B5" s="37">
        <v>52.613240418118465</v>
      </c>
      <c r="C5" s="37">
        <v>42.508710801393725</v>
      </c>
      <c r="D5" s="37">
        <v>2.0905923344947737</v>
      </c>
      <c r="E5" s="37">
        <v>2.0905923344947737</v>
      </c>
      <c r="F5" s="37">
        <v>0.69686411149825789</v>
      </c>
      <c r="G5" s="37">
        <v>0</v>
      </c>
      <c r="H5" s="38">
        <v>100</v>
      </c>
    </row>
    <row r="6" spans="1:9" ht="23.25">
      <c r="A6" s="48" t="s">
        <v>25</v>
      </c>
      <c r="B6" s="37">
        <v>55.752212389380531</v>
      </c>
      <c r="C6" s="37">
        <v>36.725663716814161</v>
      </c>
      <c r="D6" s="37">
        <v>4.8672566371681416</v>
      </c>
      <c r="E6" s="37">
        <v>2.6548672566371683</v>
      </c>
      <c r="F6" s="37">
        <v>0</v>
      </c>
      <c r="G6" s="37">
        <v>0</v>
      </c>
      <c r="H6" s="38">
        <v>100</v>
      </c>
    </row>
    <row r="7" spans="1:9" ht="23.25">
      <c r="A7" s="48" t="s">
        <v>26</v>
      </c>
      <c r="B7" s="37">
        <v>73.993808049535602</v>
      </c>
      <c r="C7" s="37">
        <v>21.05263157894737</v>
      </c>
      <c r="D7" s="37">
        <v>2.7863777089783284</v>
      </c>
      <c r="E7" s="37">
        <v>2.1671826625386998</v>
      </c>
      <c r="F7" s="37">
        <v>0</v>
      </c>
      <c r="G7" s="37">
        <v>0</v>
      </c>
      <c r="H7" s="38">
        <v>100</v>
      </c>
    </row>
    <row r="8" spans="1:9" ht="23.25">
      <c r="A8" s="48" t="s">
        <v>27</v>
      </c>
      <c r="B8" s="37">
        <v>59.72461273666093</v>
      </c>
      <c r="C8" s="37">
        <v>39.75903614457831</v>
      </c>
      <c r="D8" s="37">
        <v>0.51635111876075734</v>
      </c>
      <c r="E8" s="37">
        <v>0</v>
      </c>
      <c r="F8" s="37">
        <v>0</v>
      </c>
      <c r="G8" s="37">
        <v>0</v>
      </c>
      <c r="H8" s="38">
        <v>100</v>
      </c>
    </row>
    <row r="9" spans="1:9" ht="23.25">
      <c r="A9" s="48" t="s">
        <v>28</v>
      </c>
      <c r="B9" s="37">
        <v>90.591658583899132</v>
      </c>
      <c r="C9" s="37">
        <v>9.1173617846750723</v>
      </c>
      <c r="D9" s="37">
        <v>0.29097963142580019</v>
      </c>
      <c r="E9" s="37">
        <v>0</v>
      </c>
      <c r="F9" s="37">
        <v>0</v>
      </c>
      <c r="G9" s="37">
        <v>0</v>
      </c>
      <c r="H9" s="38">
        <v>100</v>
      </c>
    </row>
    <row r="10" spans="1:9" ht="23.25">
      <c r="A10" s="48" t="s">
        <v>29</v>
      </c>
      <c r="B10" s="37">
        <v>50.485436893203882</v>
      </c>
      <c r="C10" s="37">
        <v>44.417475728155338</v>
      </c>
      <c r="D10" s="37">
        <v>1.2135922330097086</v>
      </c>
      <c r="E10" s="37">
        <v>0.4854368932038835</v>
      </c>
      <c r="F10" s="37">
        <v>1.4563106796116505</v>
      </c>
      <c r="G10" s="37">
        <v>1.941747572815534</v>
      </c>
      <c r="H10" s="38">
        <v>99.999999999999986</v>
      </c>
    </row>
    <row r="11" spans="1:9" ht="23.25">
      <c r="A11" s="50" t="s">
        <v>30</v>
      </c>
      <c r="B11" s="46">
        <v>28.571428571428573</v>
      </c>
      <c r="C11" s="46">
        <v>48.571428571428569</v>
      </c>
      <c r="D11" s="46">
        <v>5.7142857142857144</v>
      </c>
      <c r="E11" s="46">
        <v>11.428571428571429</v>
      </c>
      <c r="F11" s="46">
        <v>5.7142857142857144</v>
      </c>
      <c r="G11" s="46">
        <v>0</v>
      </c>
      <c r="H11" s="47">
        <v>99.999999999999986</v>
      </c>
    </row>
    <row r="12" spans="1:9" ht="24" thickBot="1">
      <c r="A12" s="49" t="s">
        <v>31</v>
      </c>
      <c r="B12" s="40">
        <v>68.382780686445614</v>
      </c>
      <c r="C12" s="40">
        <v>28.62129144851658</v>
      </c>
      <c r="D12" s="40">
        <v>1.2798138452588714</v>
      </c>
      <c r="E12" s="40">
        <v>0.78534031413612571</v>
      </c>
      <c r="F12" s="40">
        <v>0.46538685282140779</v>
      </c>
      <c r="G12" s="40">
        <v>0.46538685282140779</v>
      </c>
      <c r="H12" s="41">
        <v>100.00000000000001</v>
      </c>
    </row>
    <row r="14" spans="1:9">
      <c r="A14" s="276" t="s">
        <v>11</v>
      </c>
      <c r="B14" s="276"/>
      <c r="C14" s="276"/>
      <c r="D14" s="276"/>
      <c r="E14" s="276"/>
      <c r="F14" s="276"/>
      <c r="G14" s="276"/>
      <c r="H14" s="276"/>
      <c r="I14" s="276"/>
    </row>
    <row r="15" spans="1:9">
      <c r="A15" s="276" t="s">
        <v>15</v>
      </c>
      <c r="B15" s="276"/>
      <c r="C15" s="276"/>
      <c r="D15" s="276"/>
      <c r="E15" s="276"/>
      <c r="F15" s="276"/>
      <c r="G15" s="276"/>
      <c r="H15" s="276"/>
      <c r="I15" s="276"/>
    </row>
    <row r="16" spans="1:9">
      <c r="A16" s="56" t="s">
        <v>12</v>
      </c>
      <c r="B16" s="56"/>
      <c r="C16" s="56"/>
      <c r="D16" s="56"/>
      <c r="E16" s="56"/>
      <c r="F16" s="56"/>
      <c r="G16" s="56"/>
      <c r="H16" s="59"/>
      <c r="I16" s="59"/>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sheetData>
  <mergeCells count="2">
    <mergeCell ref="A14:I14"/>
    <mergeCell ref="A15:I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18" sqref="B18"/>
    </sheetView>
  </sheetViews>
  <sheetFormatPr baseColWidth="10" defaultRowHeight="15"/>
  <cols>
    <col min="1" max="1" width="40.7109375" customWidth="1"/>
    <col min="2" max="2" width="30.7109375" customWidth="1"/>
    <col min="3" max="6" width="20.7109375" customWidth="1"/>
  </cols>
  <sheetData>
    <row r="1" spans="1:6">
      <c r="A1" s="1" t="s">
        <v>154</v>
      </c>
    </row>
    <row r="2" spans="1:6" ht="15.75" thickBot="1"/>
    <row r="3" spans="1:6">
      <c r="A3" s="17" t="s">
        <v>44</v>
      </c>
      <c r="B3" s="18" t="s">
        <v>45</v>
      </c>
      <c r="C3" s="18" t="s">
        <v>46</v>
      </c>
      <c r="D3" s="19" t="s">
        <v>47</v>
      </c>
      <c r="E3" s="19" t="s">
        <v>48</v>
      </c>
      <c r="F3" s="20" t="s">
        <v>49</v>
      </c>
    </row>
    <row r="4" spans="1:6">
      <c r="A4" s="21" t="s">
        <v>50</v>
      </c>
      <c r="B4" s="22" t="s">
        <v>51</v>
      </c>
      <c r="C4" s="23" t="s">
        <v>52</v>
      </c>
      <c r="D4" s="24" t="s">
        <v>53</v>
      </c>
      <c r="E4" s="23" t="s">
        <v>54</v>
      </c>
      <c r="F4" s="25" t="s">
        <v>55</v>
      </c>
    </row>
    <row r="5" spans="1:6">
      <c r="A5" s="6" t="s">
        <v>56</v>
      </c>
      <c r="B5" s="26" t="s">
        <v>57</v>
      </c>
      <c r="C5" s="27" t="s">
        <v>58</v>
      </c>
      <c r="D5" s="28" t="s">
        <v>53</v>
      </c>
      <c r="E5" s="27" t="s">
        <v>54</v>
      </c>
      <c r="F5" s="29" t="s">
        <v>55</v>
      </c>
    </row>
    <row r="6" spans="1:6">
      <c r="A6" s="6" t="s">
        <v>59</v>
      </c>
      <c r="B6" s="26" t="s">
        <v>51</v>
      </c>
      <c r="C6" s="27" t="s">
        <v>52</v>
      </c>
      <c r="D6" s="28" t="s">
        <v>53</v>
      </c>
      <c r="E6" s="27" t="s">
        <v>60</v>
      </c>
      <c r="F6" s="29" t="s">
        <v>61</v>
      </c>
    </row>
    <row r="7" spans="1:6">
      <c r="A7" s="6" t="s">
        <v>62</v>
      </c>
      <c r="B7" s="26" t="s">
        <v>51</v>
      </c>
      <c r="C7" s="27" t="s">
        <v>52</v>
      </c>
      <c r="D7" s="28" t="s">
        <v>53</v>
      </c>
      <c r="E7" s="27" t="s">
        <v>63</v>
      </c>
      <c r="F7" s="29" t="s">
        <v>64</v>
      </c>
    </row>
    <row r="8" spans="1:6">
      <c r="A8" s="6" t="s">
        <v>65</v>
      </c>
      <c r="B8" s="26" t="s">
        <v>79</v>
      </c>
      <c r="C8" s="27" t="s">
        <v>39</v>
      </c>
      <c r="D8" s="28" t="s">
        <v>53</v>
      </c>
      <c r="E8" s="27" t="s">
        <v>54</v>
      </c>
      <c r="F8" s="29" t="s">
        <v>55</v>
      </c>
    </row>
    <row r="9" spans="1:6">
      <c r="A9" s="6" t="s">
        <v>56</v>
      </c>
      <c r="B9" s="26" t="s">
        <v>57</v>
      </c>
      <c r="C9" s="27" t="s">
        <v>58</v>
      </c>
      <c r="D9" s="28" t="s">
        <v>53</v>
      </c>
      <c r="E9" s="27" t="s">
        <v>66</v>
      </c>
      <c r="F9" s="29" t="s">
        <v>67</v>
      </c>
    </row>
    <row r="10" spans="1:6">
      <c r="A10" s="6" t="s">
        <v>68</v>
      </c>
      <c r="B10" s="26" t="s">
        <v>69</v>
      </c>
      <c r="C10" s="27" t="s">
        <v>70</v>
      </c>
      <c r="D10" s="28" t="s">
        <v>71</v>
      </c>
      <c r="E10" s="27" t="s">
        <v>54</v>
      </c>
      <c r="F10" s="29" t="s">
        <v>72</v>
      </c>
    </row>
    <row r="11" spans="1:6">
      <c r="A11" s="6" t="s">
        <v>73</v>
      </c>
      <c r="B11" s="26" t="s">
        <v>69</v>
      </c>
      <c r="C11" s="27" t="s">
        <v>70</v>
      </c>
      <c r="D11" s="28" t="s">
        <v>71</v>
      </c>
      <c r="E11" s="27" t="s">
        <v>66</v>
      </c>
      <c r="F11" s="29" t="s">
        <v>74</v>
      </c>
    </row>
    <row r="12" spans="1:6">
      <c r="A12" s="6" t="s">
        <v>75</v>
      </c>
      <c r="B12" s="26" t="s">
        <v>69</v>
      </c>
      <c r="C12" s="27" t="s">
        <v>70</v>
      </c>
      <c r="D12" s="28" t="s">
        <v>71</v>
      </c>
      <c r="E12" s="27" t="s">
        <v>54</v>
      </c>
      <c r="F12" s="29" t="s">
        <v>76</v>
      </c>
    </row>
    <row r="13" spans="1:6" ht="15.75" thickBot="1">
      <c r="A13" s="30" t="s">
        <v>80</v>
      </c>
      <c r="B13" s="31" t="s">
        <v>51</v>
      </c>
      <c r="C13" s="32" t="s">
        <v>52</v>
      </c>
      <c r="D13" s="33" t="s">
        <v>71</v>
      </c>
      <c r="E13" s="32" t="s">
        <v>66</v>
      </c>
      <c r="F13" s="34" t="s">
        <v>67</v>
      </c>
    </row>
    <row r="14" spans="1:6">
      <c r="A14" s="2"/>
      <c r="B14" s="2"/>
      <c r="C14" s="2"/>
      <c r="D14" s="2"/>
      <c r="E14" s="2"/>
      <c r="F14" s="2"/>
    </row>
    <row r="15" spans="1:6">
      <c r="A15" s="60" t="s">
        <v>77</v>
      </c>
      <c r="B15" s="35"/>
      <c r="C15" s="35"/>
      <c r="D15" s="35"/>
      <c r="E15" s="15"/>
      <c r="F15" s="15"/>
    </row>
    <row r="16" spans="1:6">
      <c r="A16" s="56" t="s">
        <v>78</v>
      </c>
      <c r="B16" s="2"/>
      <c r="C16" s="2"/>
      <c r="D16" s="2"/>
      <c r="E16" s="2"/>
      <c r="F16"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topLeftCell="A40" workbookViewId="0">
      <selection activeCell="A51" sqref="A51:A54"/>
    </sheetView>
  </sheetViews>
  <sheetFormatPr baseColWidth="10" defaultRowHeight="15"/>
  <cols>
    <col min="1" max="1" width="56.28515625" bestFit="1" customWidth="1"/>
    <col min="3" max="3" width="10.28515625" bestFit="1" customWidth="1"/>
    <col min="4" max="4" width="11.28515625" bestFit="1" customWidth="1"/>
  </cols>
  <sheetData>
    <row r="1" spans="1:4">
      <c r="A1" s="198" t="s">
        <v>132</v>
      </c>
    </row>
    <row r="3" spans="1:4" ht="45">
      <c r="A3" s="200"/>
      <c r="B3" s="201" t="s">
        <v>211</v>
      </c>
      <c r="C3" s="188" t="s">
        <v>84</v>
      </c>
      <c r="D3" s="202" t="s">
        <v>212</v>
      </c>
    </row>
    <row r="4" spans="1:4">
      <c r="A4" s="203" t="s">
        <v>213</v>
      </c>
      <c r="B4" s="204"/>
      <c r="C4" s="205"/>
      <c r="D4" s="204"/>
    </row>
    <row r="5" spans="1:4">
      <c r="A5" s="206" t="s">
        <v>229</v>
      </c>
      <c r="B5" s="207">
        <f>2813289/1000</f>
        <v>2813.2890000000002</v>
      </c>
      <c r="C5" s="128">
        <v>67186.638000000006</v>
      </c>
      <c r="D5" s="208">
        <f>(B5/C5)*100</f>
        <v>4.1872745589681095</v>
      </c>
    </row>
    <row r="6" spans="1:4">
      <c r="A6" s="129" t="s">
        <v>230</v>
      </c>
      <c r="B6" s="209">
        <v>0.1</v>
      </c>
      <c r="C6" s="210">
        <v>0.5</v>
      </c>
      <c r="D6" s="211"/>
    </row>
    <row r="7" spans="1:4">
      <c r="A7" s="212" t="s">
        <v>231</v>
      </c>
      <c r="B7" s="209">
        <v>0.1</v>
      </c>
      <c r="C7" s="210">
        <v>0.4</v>
      </c>
      <c r="D7" s="211"/>
    </row>
    <row r="8" spans="1:4">
      <c r="A8" s="212" t="s">
        <v>232</v>
      </c>
      <c r="B8" s="209">
        <v>-0.1</v>
      </c>
      <c r="C8" s="210">
        <v>0.1</v>
      </c>
      <c r="D8" s="211"/>
    </row>
    <row r="9" spans="1:4">
      <c r="A9" s="213" t="s">
        <v>233</v>
      </c>
      <c r="B9" s="209"/>
      <c r="C9" s="210"/>
      <c r="D9" s="211"/>
    </row>
    <row r="10" spans="1:4">
      <c r="A10" s="212" t="s">
        <v>214</v>
      </c>
      <c r="B10" s="214">
        <v>28</v>
      </c>
      <c r="C10" s="215">
        <v>30</v>
      </c>
      <c r="D10" s="208">
        <f>((B$5*(B10/100))/(C$5*(C10/100)))*100</f>
        <v>3.9081229217035682</v>
      </c>
    </row>
    <row r="11" spans="1:4">
      <c r="A11" s="212" t="s">
        <v>215</v>
      </c>
      <c r="B11" s="214">
        <v>42.7</v>
      </c>
      <c r="C11" s="215">
        <v>44.4</v>
      </c>
      <c r="D11" s="208">
        <f t="shared" ref="D11:D12" si="0">((B$5*(B11/100))/(C$5*(C11/100)))*100</f>
        <v>4.0269509835121227</v>
      </c>
    </row>
    <row r="12" spans="1:4">
      <c r="A12" s="212" t="s">
        <v>216</v>
      </c>
      <c r="B12" s="214">
        <v>29.3</v>
      </c>
      <c r="C12" s="215">
        <v>25.6</v>
      </c>
      <c r="D12" s="208">
        <f t="shared" si="0"/>
        <v>4.7924665850689685</v>
      </c>
    </row>
    <row r="13" spans="1:4">
      <c r="A13" s="216" t="s">
        <v>234</v>
      </c>
      <c r="B13" s="214"/>
      <c r="C13" s="215"/>
      <c r="D13" s="208"/>
    </row>
    <row r="14" spans="1:4">
      <c r="A14" s="212" t="s">
        <v>217</v>
      </c>
      <c r="B14" s="217">
        <v>267</v>
      </c>
      <c r="C14" s="215">
        <v>6805</v>
      </c>
      <c r="D14" s="208">
        <f>(B14/C14)*100</f>
        <v>3.9235855988243937</v>
      </c>
    </row>
    <row r="15" spans="1:4">
      <c r="A15" s="212" t="s">
        <v>218</v>
      </c>
      <c r="B15" s="217">
        <v>221</v>
      </c>
      <c r="C15" s="215">
        <v>5536</v>
      </c>
      <c r="D15" s="208">
        <f t="shared" ref="D15:D18" si="1">(B15/C15)*100</f>
        <v>3.9920520231213876</v>
      </c>
    </row>
    <row r="16" spans="1:4">
      <c r="A16" s="212" t="s">
        <v>219</v>
      </c>
      <c r="B16" s="217">
        <v>78</v>
      </c>
      <c r="C16" s="215">
        <v>2551</v>
      </c>
      <c r="D16" s="208">
        <f t="shared" si="1"/>
        <v>3.057624460995688</v>
      </c>
    </row>
    <row r="17" spans="1:4">
      <c r="A17" s="129" t="s">
        <v>235</v>
      </c>
      <c r="B17" s="217">
        <v>126.143</v>
      </c>
      <c r="C17" s="215">
        <v>4335.4489999999996</v>
      </c>
      <c r="D17" s="208">
        <f t="shared" si="1"/>
        <v>2.9095717652312372</v>
      </c>
    </row>
    <row r="18" spans="1:4">
      <c r="A18" s="206" t="s">
        <v>236</v>
      </c>
      <c r="B18" s="218">
        <v>187.63</v>
      </c>
      <c r="C18" s="219">
        <v>6106.6949999999997</v>
      </c>
      <c r="D18" s="220">
        <f t="shared" si="1"/>
        <v>3.0725294123908271</v>
      </c>
    </row>
    <row r="19" spans="1:4">
      <c r="A19" s="203" t="s">
        <v>220</v>
      </c>
      <c r="B19" s="221"/>
      <c r="C19" s="222"/>
      <c r="D19" s="223"/>
    </row>
    <row r="20" spans="1:4">
      <c r="A20" s="129" t="s">
        <v>237</v>
      </c>
      <c r="B20" s="217">
        <v>58.874755934480568</v>
      </c>
      <c r="C20" s="215">
        <v>106.10524670033124</v>
      </c>
      <c r="D20" s="211"/>
    </row>
    <row r="21" spans="1:4">
      <c r="A21" s="129" t="s">
        <v>238</v>
      </c>
      <c r="B21" s="217">
        <v>47784.3</v>
      </c>
      <c r="C21" s="215">
        <v>636263</v>
      </c>
      <c r="D21" s="208">
        <f t="shared" ref="D21:D27" si="2">(B21/C21)*100</f>
        <v>7.5101491050084634</v>
      </c>
    </row>
    <row r="22" spans="1:4">
      <c r="A22" s="129" t="s">
        <v>239</v>
      </c>
      <c r="B22" s="209">
        <v>8</v>
      </c>
      <c r="C22" s="215">
        <v>101</v>
      </c>
      <c r="D22" s="208">
        <f t="shared" si="2"/>
        <v>7.9207920792079207</v>
      </c>
    </row>
    <row r="23" spans="1:4">
      <c r="A23" s="129" t="s">
        <v>240</v>
      </c>
      <c r="B23" s="217">
        <v>3777</v>
      </c>
      <c r="C23" s="215">
        <v>35885</v>
      </c>
      <c r="D23" s="208">
        <f t="shared" si="2"/>
        <v>10.525289118015884</v>
      </c>
    </row>
    <row r="24" spans="1:4">
      <c r="A24" s="129" t="s">
        <v>241</v>
      </c>
      <c r="B24" s="209">
        <v>189</v>
      </c>
      <c r="C24" s="215">
        <v>2063</v>
      </c>
      <c r="D24" s="208">
        <f t="shared" si="2"/>
        <v>9.1614154144449831</v>
      </c>
    </row>
    <row r="25" spans="1:4">
      <c r="A25" s="206" t="s">
        <v>242</v>
      </c>
      <c r="B25" s="224">
        <v>116</v>
      </c>
      <c r="C25" s="219">
        <v>1267</v>
      </c>
      <c r="D25" s="220">
        <f t="shared" si="2"/>
        <v>9.1554853985793212</v>
      </c>
    </row>
    <row r="26" spans="1:4">
      <c r="A26" s="225" t="s">
        <v>221</v>
      </c>
      <c r="B26" s="209"/>
      <c r="C26" s="226"/>
      <c r="D26" s="211"/>
    </row>
    <row r="27" spans="1:4">
      <c r="A27" s="129" t="s">
        <v>243</v>
      </c>
      <c r="B27" s="217">
        <v>73942</v>
      </c>
      <c r="C27" s="215">
        <v>2194200</v>
      </c>
      <c r="D27" s="208">
        <f t="shared" si="2"/>
        <v>3.3698842402698022</v>
      </c>
    </row>
    <row r="28" spans="1:4">
      <c r="A28" s="129" t="s">
        <v>244</v>
      </c>
      <c r="B28" s="217">
        <v>26212</v>
      </c>
      <c r="C28" s="215">
        <v>33022</v>
      </c>
      <c r="D28" s="208"/>
    </row>
    <row r="29" spans="1:4" ht="23.25">
      <c r="A29" s="227" t="s">
        <v>245</v>
      </c>
      <c r="B29" s="214">
        <v>4</v>
      </c>
      <c r="C29" s="228">
        <v>1.8</v>
      </c>
      <c r="D29" s="229"/>
    </row>
    <row r="30" spans="1:4" ht="23.25">
      <c r="A30" s="227" t="s">
        <v>246</v>
      </c>
      <c r="B30" s="214">
        <v>24</v>
      </c>
      <c r="C30" s="228">
        <v>19.7</v>
      </c>
      <c r="D30" s="229"/>
    </row>
    <row r="31" spans="1:4" ht="23.25">
      <c r="A31" s="227" t="s">
        <v>247</v>
      </c>
      <c r="B31" s="214">
        <v>72</v>
      </c>
      <c r="C31" s="228">
        <v>78.599999999999994</v>
      </c>
      <c r="D31" s="229"/>
    </row>
    <row r="32" spans="1:4">
      <c r="A32" s="230" t="s">
        <v>248</v>
      </c>
      <c r="B32" s="231">
        <v>40</v>
      </c>
      <c r="C32" s="232">
        <v>53</v>
      </c>
      <c r="D32" s="211"/>
    </row>
    <row r="33" spans="1:4">
      <c r="A33" s="213" t="s">
        <v>249</v>
      </c>
      <c r="B33" s="214"/>
      <c r="C33" s="228"/>
      <c r="D33" s="229"/>
    </row>
    <row r="34" spans="1:4">
      <c r="A34" s="212" t="s">
        <v>222</v>
      </c>
      <c r="B34" s="217">
        <v>97.5</v>
      </c>
      <c r="C34" s="233">
        <v>2477.5</v>
      </c>
      <c r="D34" s="208">
        <f t="shared" ref="D34:D37" si="3">(B34/C34)*100</f>
        <v>3.9354187689202824</v>
      </c>
    </row>
    <row r="35" spans="1:4">
      <c r="A35" s="212" t="s">
        <v>223</v>
      </c>
      <c r="B35" s="217">
        <v>63.2</v>
      </c>
      <c r="C35" s="233">
        <v>1186.5999999999999</v>
      </c>
      <c r="D35" s="208">
        <f t="shared" si="3"/>
        <v>5.3261419180852867</v>
      </c>
    </row>
    <row r="36" spans="1:4">
      <c r="A36" s="212" t="s">
        <v>224</v>
      </c>
      <c r="B36" s="217">
        <v>74.8</v>
      </c>
      <c r="C36" s="233">
        <v>1984.2</v>
      </c>
      <c r="D36" s="208">
        <f t="shared" si="3"/>
        <v>3.7697812720491886</v>
      </c>
    </row>
    <row r="37" spans="1:4">
      <c r="A37" s="129" t="s">
        <v>250</v>
      </c>
      <c r="B37" s="217">
        <v>1278.962</v>
      </c>
      <c r="C37" s="234">
        <v>30757.808000000001</v>
      </c>
      <c r="D37" s="208">
        <f t="shared" si="3"/>
        <v>4.1581701790972874</v>
      </c>
    </row>
    <row r="38" spans="1:4">
      <c r="A38" s="129" t="s">
        <v>251</v>
      </c>
      <c r="B38" s="209">
        <v>8.1999999999999993</v>
      </c>
      <c r="C38" s="235">
        <v>9.4</v>
      </c>
      <c r="D38" s="211"/>
    </row>
    <row r="39" spans="1:4">
      <c r="A39" s="129" t="s">
        <v>252</v>
      </c>
      <c r="B39" s="214">
        <v>71</v>
      </c>
      <c r="C39" s="236">
        <v>70.7</v>
      </c>
      <c r="D39" s="211"/>
    </row>
    <row r="40" spans="1:4">
      <c r="A40" s="129" t="s">
        <v>253</v>
      </c>
      <c r="B40" s="217">
        <v>20340</v>
      </c>
      <c r="C40" s="215">
        <v>20265</v>
      </c>
      <c r="D40" s="211"/>
    </row>
    <row r="41" spans="1:4">
      <c r="A41" s="129" t="s">
        <v>254</v>
      </c>
      <c r="B41" s="237">
        <v>13.2</v>
      </c>
      <c r="C41" s="238">
        <v>14.6</v>
      </c>
      <c r="D41" s="211"/>
    </row>
    <row r="42" spans="1:4">
      <c r="A42" s="239" t="s">
        <v>255</v>
      </c>
      <c r="B42" s="217">
        <v>58</v>
      </c>
      <c r="C42" s="215">
        <v>1296</v>
      </c>
      <c r="D42" s="208">
        <f>100*B42/C42</f>
        <v>4.4753086419753085</v>
      </c>
    </row>
    <row r="43" spans="1:4">
      <c r="A43" s="206" t="s">
        <v>256</v>
      </c>
      <c r="B43" s="217">
        <v>150</v>
      </c>
      <c r="C43" s="215">
        <v>4800</v>
      </c>
      <c r="D43" s="208">
        <f>100*B43/C43</f>
        <v>3.125</v>
      </c>
    </row>
    <row r="44" spans="1:4">
      <c r="A44" s="240" t="s">
        <v>225</v>
      </c>
      <c r="B44" s="209"/>
      <c r="C44" s="241"/>
      <c r="D44" s="211"/>
    </row>
    <row r="45" spans="1:4" ht="23.25">
      <c r="A45" s="227" t="s">
        <v>257</v>
      </c>
      <c r="B45" s="214">
        <v>7.6</v>
      </c>
      <c r="C45" s="242">
        <v>9.5</v>
      </c>
      <c r="D45" s="229"/>
    </row>
    <row r="46" spans="1:4">
      <c r="A46" s="23" t="s">
        <v>258</v>
      </c>
      <c r="B46" s="217">
        <v>10253</v>
      </c>
      <c r="C46" s="243">
        <v>338162</v>
      </c>
      <c r="D46" s="208">
        <f t="shared" ref="D46" si="4">(B46/C46)*100</f>
        <v>3.0319787557442881</v>
      </c>
    </row>
    <row r="47" spans="1:4">
      <c r="A47" s="244" t="s">
        <v>259</v>
      </c>
      <c r="B47" s="245">
        <v>35.487650102509001</v>
      </c>
      <c r="C47" s="246">
        <v>34.090000000000003</v>
      </c>
      <c r="D47" s="208"/>
    </row>
    <row r="48" spans="1:4">
      <c r="A48" s="23" t="s">
        <v>260</v>
      </c>
      <c r="B48" s="217">
        <v>6231</v>
      </c>
      <c r="C48" s="243">
        <v>142090</v>
      </c>
      <c r="D48" s="208">
        <f t="shared" ref="D48" si="5">(B48/C48)*100</f>
        <v>4.3852487859807168</v>
      </c>
    </row>
    <row r="49" spans="1:4">
      <c r="A49" s="244" t="s">
        <v>261</v>
      </c>
      <c r="B49" s="231">
        <v>33.927138501043203</v>
      </c>
      <c r="C49" s="247">
        <v>31.1936096840031</v>
      </c>
      <c r="D49" s="208"/>
    </row>
    <row r="50" spans="1:4">
      <c r="A50" s="2"/>
      <c r="B50" s="2"/>
      <c r="C50" s="2"/>
      <c r="D50" s="2"/>
    </row>
    <row r="51" spans="1:4">
      <c r="A51" s="252" t="s">
        <v>273</v>
      </c>
      <c r="B51" s="2"/>
      <c r="C51" s="248"/>
      <c r="D51" s="2"/>
    </row>
    <row r="52" spans="1:4">
      <c r="A52" s="253" t="s">
        <v>226</v>
      </c>
      <c r="B52" s="2"/>
      <c r="C52" s="248"/>
      <c r="D52" s="2"/>
    </row>
    <row r="53" spans="1:4" ht="42" customHeight="1">
      <c r="A53" s="254" t="s">
        <v>227</v>
      </c>
      <c r="B53" s="2"/>
      <c r="C53" s="2"/>
      <c r="D53" s="2"/>
    </row>
    <row r="54" spans="1:4" ht="45.75">
      <c r="A54" s="255" t="s">
        <v>228</v>
      </c>
      <c r="B54" s="2"/>
      <c r="C54" s="248"/>
      <c r="D54" s="2"/>
    </row>
    <row r="55" spans="1:4" ht="90.75">
      <c r="A55" s="256" t="s">
        <v>284</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baseColWidth="10" defaultRowHeight="15"/>
  <cols>
    <col min="1" max="1" width="80.28515625" bestFit="1" customWidth="1"/>
    <col min="2" max="2" width="10.140625" bestFit="1" customWidth="1"/>
    <col min="3" max="3" width="11.28515625" bestFit="1" customWidth="1"/>
  </cols>
  <sheetData>
    <row r="1" spans="1:3">
      <c r="A1" s="198" t="s">
        <v>133</v>
      </c>
      <c r="B1" s="2"/>
      <c r="C1" s="2"/>
    </row>
    <row r="2" spans="1:3" ht="15.75" thickBot="1">
      <c r="A2" s="2"/>
      <c r="B2" s="2"/>
      <c r="C2" s="2"/>
    </row>
    <row r="3" spans="1:3" ht="56.25">
      <c r="A3" s="249" t="s">
        <v>262</v>
      </c>
      <c r="B3" s="250" t="s">
        <v>263</v>
      </c>
      <c r="C3" s="251" t="s">
        <v>264</v>
      </c>
    </row>
    <row r="4" spans="1:3">
      <c r="A4" s="257" t="s">
        <v>265</v>
      </c>
      <c r="B4" s="258">
        <v>759.16555557361198</v>
      </c>
      <c r="C4" s="259">
        <v>0.26984982899858917</v>
      </c>
    </row>
    <row r="5" spans="1:3">
      <c r="A5" s="260" t="s">
        <v>266</v>
      </c>
      <c r="B5" s="261">
        <v>547.34252067476177</v>
      </c>
      <c r="C5" s="259">
        <v>0.19455609454796921</v>
      </c>
    </row>
    <row r="6" spans="1:3">
      <c r="A6" s="260" t="s">
        <v>267</v>
      </c>
      <c r="B6" s="261">
        <v>521.23288270073544</v>
      </c>
      <c r="C6" s="259">
        <v>0.18527527129304361</v>
      </c>
    </row>
    <row r="7" spans="1:3">
      <c r="A7" s="260" t="s">
        <v>268</v>
      </c>
      <c r="B7" s="261">
        <v>498.41453356133525</v>
      </c>
      <c r="C7" s="259">
        <v>0.17716435587006354</v>
      </c>
    </row>
    <row r="8" spans="1:3">
      <c r="A8" s="260" t="s">
        <v>269</v>
      </c>
      <c r="B8" s="261">
        <v>390.67776588477011</v>
      </c>
      <c r="C8" s="259">
        <v>0.13886869279507724</v>
      </c>
    </row>
    <row r="9" spans="1:3">
      <c r="A9" s="260" t="s">
        <v>270</v>
      </c>
      <c r="B9" s="261">
        <v>97</v>
      </c>
      <c r="C9" s="259">
        <v>3.4285756495257232E-2</v>
      </c>
    </row>
    <row r="10" spans="1:3">
      <c r="A10" s="260" t="s">
        <v>271</v>
      </c>
      <c r="B10" s="261">
        <v>0</v>
      </c>
      <c r="C10" s="259">
        <v>0</v>
      </c>
    </row>
    <row r="11" spans="1:3">
      <c r="A11" s="262" t="s">
        <v>272</v>
      </c>
      <c r="B11" s="261">
        <v>0</v>
      </c>
      <c r="C11" s="259">
        <v>0</v>
      </c>
    </row>
    <row r="12" spans="1:3">
      <c r="A12" s="260"/>
      <c r="B12" s="258">
        <v>2813.2890000000002</v>
      </c>
      <c r="C12" s="263">
        <v>1</v>
      </c>
    </row>
    <row r="13" spans="1:3">
      <c r="A13" s="256" t="s">
        <v>283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D21" sqref="D21"/>
    </sheetView>
  </sheetViews>
  <sheetFormatPr baseColWidth="10" defaultColWidth="11.42578125" defaultRowHeight="11.25"/>
  <cols>
    <col min="1" max="16384" width="11.42578125" style="129"/>
  </cols>
  <sheetData>
    <row r="1" spans="1:3">
      <c r="A1" s="264" t="s">
        <v>164</v>
      </c>
    </row>
    <row r="3" spans="1:3">
      <c r="C3" s="130" t="s">
        <v>285</v>
      </c>
    </row>
    <row r="4" spans="1:3">
      <c r="A4" s="129" t="s">
        <v>155</v>
      </c>
      <c r="B4" s="131">
        <f>C4/C$9</f>
        <v>0.17326067314786017</v>
      </c>
      <c r="C4" s="132">
        <v>64185.428609999995</v>
      </c>
    </row>
    <row r="5" spans="1:3">
      <c r="A5" s="129" t="s">
        <v>156</v>
      </c>
      <c r="B5" s="131">
        <f>C5/C$9</f>
        <v>5.6734076237010843E-2</v>
      </c>
      <c r="C5" s="132">
        <v>21017.47</v>
      </c>
    </row>
    <row r="6" spans="1:3">
      <c r="A6" s="129" t="s">
        <v>157</v>
      </c>
      <c r="B6" s="131">
        <f>C6/C$9</f>
        <v>0.13251491295952716</v>
      </c>
      <c r="C6" s="132">
        <v>49090.923698914077</v>
      </c>
    </row>
    <row r="7" spans="1:3">
      <c r="A7" s="129" t="s">
        <v>158</v>
      </c>
      <c r="B7" s="131">
        <f>C7/C$9</f>
        <v>0.15356405137366383</v>
      </c>
      <c r="C7" s="132">
        <v>56888.7</v>
      </c>
    </row>
    <row r="8" spans="1:3">
      <c r="A8" s="129" t="s">
        <v>159</v>
      </c>
      <c r="B8" s="131">
        <f>C8/C$9</f>
        <v>0.4839262862819379</v>
      </c>
      <c r="C8" s="132">
        <v>179273.32</v>
      </c>
    </row>
    <row r="9" spans="1:3">
      <c r="C9" s="189">
        <v>370455.84230891411</v>
      </c>
    </row>
    <row r="11" spans="1:3">
      <c r="A11" s="130" t="s">
        <v>160</v>
      </c>
    </row>
    <row r="12" spans="1:3">
      <c r="A12" s="130" t="s">
        <v>163</v>
      </c>
    </row>
    <row r="13" spans="1:3">
      <c r="A13" s="130" t="s">
        <v>161</v>
      </c>
    </row>
    <row r="14" spans="1:3">
      <c r="A14" s="130" t="s">
        <v>162</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C36" sqref="C36"/>
    </sheetView>
  </sheetViews>
  <sheetFormatPr baseColWidth="10" defaultColWidth="9.28515625" defaultRowHeight="11.25"/>
  <cols>
    <col min="1" max="1" width="26.140625" style="129" customWidth="1"/>
    <col min="2" max="2" width="12.28515625" style="129" customWidth="1"/>
    <col min="3" max="3" width="17.7109375" style="129" customWidth="1"/>
    <col min="4" max="4" width="17.42578125" style="129" customWidth="1"/>
    <col min="5" max="5" width="23.7109375" style="129" customWidth="1"/>
    <col min="6" max="16384" width="9.28515625" style="129"/>
  </cols>
  <sheetData>
    <row r="1" spans="1:10">
      <c r="A1" s="264" t="s">
        <v>180</v>
      </c>
    </row>
    <row r="2" spans="1:10">
      <c r="A2" s="127"/>
    </row>
    <row r="3" spans="1:10">
      <c r="E3" s="133" t="s">
        <v>165</v>
      </c>
    </row>
    <row r="4" spans="1:10">
      <c r="E4" s="133"/>
    </row>
    <row r="5" spans="1:10" ht="22.5">
      <c r="A5" s="145"/>
      <c r="B5" s="146" t="s">
        <v>166</v>
      </c>
      <c r="C5" s="146" t="s">
        <v>157</v>
      </c>
      <c r="D5" s="146" t="s">
        <v>167</v>
      </c>
      <c r="E5" s="147" t="s">
        <v>159</v>
      </c>
    </row>
    <row r="6" spans="1:10">
      <c r="A6" s="134" t="s">
        <v>168</v>
      </c>
      <c r="B6" s="148"/>
      <c r="C6" s="148"/>
      <c r="D6" s="135"/>
      <c r="E6" s="148"/>
    </row>
    <row r="7" spans="1:10">
      <c r="A7" s="149" t="s">
        <v>169</v>
      </c>
      <c r="B7" s="132">
        <v>21017.47</v>
      </c>
      <c r="C7" s="132">
        <v>49090.923698914077</v>
      </c>
      <c r="D7" s="132">
        <v>56888.7</v>
      </c>
      <c r="E7" s="132">
        <v>179273.32</v>
      </c>
    </row>
    <row r="8" spans="1:10" ht="33.75">
      <c r="A8" s="136" t="s">
        <v>170</v>
      </c>
      <c r="B8" s="137">
        <v>0.25016664707978647</v>
      </c>
      <c r="C8" s="137">
        <v>0.5182250781980664</v>
      </c>
      <c r="D8" s="138">
        <v>0.28824562806296755</v>
      </c>
      <c r="E8" s="138">
        <v>0.46232250913901241</v>
      </c>
    </row>
    <row r="9" spans="1:10">
      <c r="A9" s="139" t="s">
        <v>171</v>
      </c>
      <c r="B9" s="140">
        <v>17500.45</v>
      </c>
      <c r="C9" s="140">
        <v>41910.041710357997</v>
      </c>
      <c r="D9" s="140">
        <v>47699.81</v>
      </c>
      <c r="E9" s="140">
        <v>150693.32</v>
      </c>
    </row>
    <row r="10" spans="1:10">
      <c r="A10" s="139" t="s">
        <v>172</v>
      </c>
      <c r="B10" s="140">
        <v>3517.01</v>
      </c>
      <c r="C10" s="140">
        <v>7180.8819885560897</v>
      </c>
      <c r="D10" s="140">
        <v>9188.89</v>
      </c>
      <c r="E10" s="140">
        <v>28580</v>
      </c>
      <c r="H10" s="132"/>
      <c r="I10" s="132"/>
      <c r="J10" s="132"/>
    </row>
    <row r="11" spans="1:10">
      <c r="A11" s="135" t="s">
        <v>173</v>
      </c>
      <c r="B11" s="150"/>
      <c r="C11" s="151"/>
      <c r="D11" s="150"/>
      <c r="E11" s="150"/>
    </row>
    <row r="12" spans="1:10">
      <c r="A12" s="149" t="s">
        <v>169</v>
      </c>
      <c r="B12" s="141">
        <v>7.4539683327806614</v>
      </c>
      <c r="C12" s="142">
        <v>17.410382442732509</v>
      </c>
      <c r="D12" s="152">
        <v>33.200194922104103</v>
      </c>
      <c r="E12" s="152">
        <v>143.96237309068894</v>
      </c>
    </row>
    <row r="13" spans="1:10">
      <c r="A13" s="139" t="s">
        <v>174</v>
      </c>
      <c r="B13" s="141">
        <v>6.206636674605047</v>
      </c>
      <c r="C13" s="141">
        <v>14.863640758593929</v>
      </c>
      <c r="D13" s="143">
        <v>27.83756685857351</v>
      </c>
      <c r="E13" s="143">
        <v>121.01169296197881</v>
      </c>
    </row>
    <row r="14" spans="1:10">
      <c r="A14" s="139" t="s">
        <v>175</v>
      </c>
      <c r="B14" s="141">
        <v>1.2473281116172839</v>
      </c>
      <c r="C14" s="141">
        <v>2.5467416841385817</v>
      </c>
      <c r="D14" s="143">
        <v>5.3626280635305994</v>
      </c>
      <c r="E14" s="143">
        <v>22.950680128710115</v>
      </c>
    </row>
    <row r="15" spans="1:10">
      <c r="A15" s="135" t="s">
        <v>176</v>
      </c>
      <c r="B15" s="153"/>
      <c r="C15" s="154"/>
      <c r="D15" s="150"/>
      <c r="E15" s="150"/>
    </row>
    <row r="16" spans="1:10">
      <c r="A16" s="149" t="s">
        <v>169</v>
      </c>
      <c r="B16" s="155">
        <v>1.8827981364699764E-2</v>
      </c>
      <c r="C16" s="155">
        <v>1.6647576058143463E-2</v>
      </c>
      <c r="D16" s="155">
        <v>5.7835556396235215E-2</v>
      </c>
      <c r="E16" s="155">
        <v>0.10293125158081447</v>
      </c>
    </row>
    <row r="17" spans="1:5">
      <c r="A17" s="139" t="s">
        <v>174</v>
      </c>
      <c r="B17" s="144">
        <v>2.1049233975059839E-2</v>
      </c>
      <c r="C17" s="144">
        <v>1.6300000997521727E-2</v>
      </c>
      <c r="D17" s="144">
        <v>6.7269572447649639E-2</v>
      </c>
      <c r="E17" s="144">
        <v>0.11247824546806877</v>
      </c>
    </row>
    <row r="18" spans="1:5">
      <c r="A18" s="139" t="s">
        <v>175</v>
      </c>
      <c r="B18" s="144">
        <v>1.2345431224271465E-2</v>
      </c>
      <c r="C18" s="144">
        <v>1.901388934214758E-2</v>
      </c>
      <c r="D18" s="144">
        <v>3.3469645476679945E-2</v>
      </c>
      <c r="E18" s="144">
        <v>7.1107807663131364E-2</v>
      </c>
    </row>
    <row r="20" spans="1:5">
      <c r="A20" s="130" t="s">
        <v>177</v>
      </c>
      <c r="B20" s="130"/>
      <c r="C20" s="130"/>
      <c r="D20" s="130"/>
      <c r="E20" s="130"/>
    </row>
    <row r="21" spans="1:5">
      <c r="A21" s="130"/>
      <c r="B21" s="130"/>
      <c r="C21" s="130"/>
      <c r="D21" s="130"/>
      <c r="E21" s="130"/>
    </row>
    <row r="22" spans="1:5" ht="48.75" customHeight="1">
      <c r="A22" s="267" t="s">
        <v>178</v>
      </c>
      <c r="B22" s="267"/>
      <c r="C22" s="267"/>
      <c r="D22" s="267"/>
      <c r="E22" s="267"/>
    </row>
    <row r="23" spans="1:5">
      <c r="A23" s="266" t="s">
        <v>179</v>
      </c>
    </row>
  </sheetData>
  <mergeCells count="1">
    <mergeCell ref="A22:E2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25" sqref="B25"/>
    </sheetView>
  </sheetViews>
  <sheetFormatPr baseColWidth="10" defaultColWidth="9.140625" defaultRowHeight="11.25"/>
  <cols>
    <col min="1" max="1" width="35.7109375" style="129" customWidth="1"/>
    <col min="2" max="2" width="13.85546875" style="129" bestFit="1" customWidth="1"/>
    <col min="3" max="3" width="18.85546875" style="129" customWidth="1"/>
    <col min="4" max="4" width="13.42578125" style="129" bestFit="1" customWidth="1"/>
    <col min="5" max="16384" width="9.140625" style="129"/>
  </cols>
  <sheetData>
    <row r="1" spans="1:6">
      <c r="A1" s="264" t="s">
        <v>195</v>
      </c>
      <c r="B1" s="130"/>
      <c r="C1" s="130"/>
      <c r="D1" s="130"/>
      <c r="E1" s="130"/>
    </row>
    <row r="2" spans="1:6">
      <c r="A2" s="127"/>
      <c r="B2" s="130"/>
      <c r="C2" s="130"/>
      <c r="D2" s="130"/>
      <c r="E2" s="130"/>
    </row>
    <row r="3" spans="1:6">
      <c r="E3" s="133"/>
      <c r="F3" s="133" t="s">
        <v>181</v>
      </c>
    </row>
    <row r="4" spans="1:6">
      <c r="E4" s="133"/>
      <c r="F4" s="133"/>
    </row>
    <row r="5" spans="1:6" ht="22.5">
      <c r="B5" s="156" t="s">
        <v>182</v>
      </c>
      <c r="C5" s="157" t="s">
        <v>191</v>
      </c>
      <c r="D5" s="158" t="s">
        <v>183</v>
      </c>
      <c r="E5" s="268" t="s">
        <v>184</v>
      </c>
      <c r="F5" s="269"/>
    </row>
    <row r="6" spans="1:6">
      <c r="A6" s="179" t="s">
        <v>185</v>
      </c>
      <c r="B6" s="180">
        <v>40162.000519999994</v>
      </c>
      <c r="C6" s="159">
        <v>11665.808969999998</v>
      </c>
      <c r="D6" s="180">
        <v>11713.837199999996</v>
      </c>
      <c r="E6" s="180">
        <v>51875.837719999989</v>
      </c>
      <c r="F6" s="160">
        <v>0.80821829570080672</v>
      </c>
    </row>
    <row r="7" spans="1:6">
      <c r="A7" s="181" t="s">
        <v>186</v>
      </c>
      <c r="B7" s="182">
        <v>4491.4380499999997</v>
      </c>
      <c r="C7" s="161">
        <v>809.00968</v>
      </c>
      <c r="D7" s="182">
        <v>308.99584999999996</v>
      </c>
      <c r="E7" s="182">
        <v>4800.4338999999991</v>
      </c>
      <c r="F7" s="160">
        <v>7.4790088715744732E-2</v>
      </c>
    </row>
    <row r="8" spans="1:6">
      <c r="A8" s="183" t="s">
        <v>187</v>
      </c>
      <c r="B8" s="180">
        <v>6797.9969900000006</v>
      </c>
      <c r="C8" s="159">
        <v>2810.7234900000003</v>
      </c>
      <c r="D8" s="180">
        <v>711.16</v>
      </c>
      <c r="E8" s="180">
        <v>7509.1569900000004</v>
      </c>
      <c r="F8" s="160">
        <v>0.11699161558344856</v>
      </c>
    </row>
    <row r="9" spans="1:6">
      <c r="A9" s="162" t="s">
        <v>192</v>
      </c>
      <c r="B9" s="163">
        <v>51451.435559999998</v>
      </c>
      <c r="C9" s="164">
        <v>15285.54214</v>
      </c>
      <c r="D9" s="163">
        <v>12733.993049999995</v>
      </c>
      <c r="E9" s="163">
        <v>64185.428609999995</v>
      </c>
      <c r="F9" s="165">
        <v>1</v>
      </c>
    </row>
    <row r="10" spans="1:6">
      <c r="A10" s="166"/>
      <c r="B10" s="167"/>
      <c r="C10" s="168"/>
      <c r="D10" s="167"/>
      <c r="E10" s="169"/>
      <c r="F10" s="170"/>
    </row>
    <row r="11" spans="1:6">
      <c r="A11" s="171" t="s">
        <v>193</v>
      </c>
      <c r="B11" s="184">
        <v>18.247551743399409</v>
      </c>
      <c r="C11" s="172">
        <v>5.4211066822478795</v>
      </c>
      <c r="D11" s="184">
        <v>4.5161849140048256</v>
      </c>
      <c r="E11" s="185">
        <v>22.763736657404234</v>
      </c>
      <c r="F11" s="173"/>
    </row>
    <row r="12" spans="1:6" ht="22.5">
      <c r="A12" s="186" t="s">
        <v>188</v>
      </c>
      <c r="B12" s="174">
        <v>17.795146262093976</v>
      </c>
      <c r="C12" s="174">
        <v>5.2500966257877026</v>
      </c>
      <c r="D12" s="174">
        <v>3.7175404566905672</v>
      </c>
      <c r="E12" s="175">
        <v>21.512686718784551</v>
      </c>
      <c r="F12" s="176"/>
    </row>
    <row r="13" spans="1:6">
      <c r="A13" s="177"/>
      <c r="B13" s="176"/>
      <c r="C13" s="176"/>
      <c r="D13" s="176"/>
      <c r="E13" s="176"/>
      <c r="F13" s="176"/>
    </row>
    <row r="14" spans="1:6" s="187" customFormat="1">
      <c r="A14" s="130" t="s">
        <v>189</v>
      </c>
      <c r="B14" s="176"/>
      <c r="C14" s="176"/>
      <c r="D14" s="176"/>
      <c r="E14" s="176"/>
      <c r="F14" s="176"/>
    </row>
    <row r="15" spans="1:6">
      <c r="A15" s="130" t="s">
        <v>194</v>
      </c>
    </row>
    <row r="16" spans="1:6">
      <c r="A16" s="266" t="s">
        <v>190</v>
      </c>
    </row>
    <row r="19" spans="2:5">
      <c r="B19" s="132"/>
      <c r="C19" s="132"/>
      <c r="D19" s="132"/>
      <c r="E19" s="132"/>
    </row>
    <row r="20" spans="2:5">
      <c r="B20" s="132"/>
      <c r="C20" s="132"/>
      <c r="D20" s="132"/>
      <c r="E20" s="132"/>
    </row>
    <row r="21" spans="2:5">
      <c r="B21" s="132"/>
      <c r="C21" s="132"/>
      <c r="D21" s="132"/>
      <c r="E21" s="132"/>
    </row>
    <row r="22" spans="2:5">
      <c r="B22" s="132"/>
      <c r="C22" s="132"/>
      <c r="D22" s="132"/>
      <c r="E22" s="132"/>
    </row>
    <row r="23" spans="2:5">
      <c r="B23" s="132"/>
      <c r="C23" s="132"/>
      <c r="D23" s="132"/>
      <c r="E23" s="132"/>
    </row>
    <row r="24" spans="2:5">
      <c r="B24" s="132"/>
      <c r="C24" s="132"/>
      <c r="D24" s="132"/>
      <c r="E24" s="132"/>
    </row>
    <row r="25" spans="2:5">
      <c r="C25" s="23"/>
      <c r="D25" s="178"/>
    </row>
  </sheetData>
  <mergeCells count="1">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workbookViewId="0">
      <selection activeCell="D29" sqref="D29"/>
    </sheetView>
  </sheetViews>
  <sheetFormatPr baseColWidth="10" defaultColWidth="11.42578125" defaultRowHeight="11.25"/>
  <cols>
    <col min="1" max="1" width="11.42578125" style="2"/>
    <col min="2" max="2" width="32.28515625" style="2" bestFit="1" customWidth="1"/>
    <col min="3" max="16384" width="11.42578125" style="2"/>
  </cols>
  <sheetData>
    <row r="1" spans="1:25">
      <c r="A1" s="264" t="s">
        <v>210</v>
      </c>
    </row>
    <row r="3" spans="1:25">
      <c r="E3" s="130"/>
    </row>
    <row r="4" spans="1:25">
      <c r="C4" s="265" t="s">
        <v>207</v>
      </c>
      <c r="E4" s="129"/>
      <c r="F4" s="188"/>
      <c r="G4" s="188"/>
      <c r="H4" s="188"/>
      <c r="I4" s="188"/>
      <c r="J4" s="188"/>
      <c r="K4" s="188"/>
      <c r="L4" s="188"/>
      <c r="M4" s="188"/>
      <c r="N4" s="188"/>
      <c r="O4" s="188"/>
      <c r="P4" s="188"/>
      <c r="Q4" s="188"/>
      <c r="R4" s="188"/>
      <c r="S4" s="188"/>
      <c r="T4" s="188"/>
      <c r="U4" s="188"/>
      <c r="V4" s="188"/>
      <c r="W4" s="188"/>
      <c r="X4" s="188"/>
      <c r="Y4" s="188"/>
    </row>
    <row r="5" spans="1:25">
      <c r="A5" s="198">
        <v>30</v>
      </c>
      <c r="B5" s="198" t="s">
        <v>196</v>
      </c>
      <c r="C5" s="128">
        <v>18.704990000000002</v>
      </c>
      <c r="E5" s="189"/>
      <c r="F5" s="192"/>
      <c r="G5" s="192"/>
      <c r="H5" s="193"/>
      <c r="I5" s="193"/>
      <c r="J5" s="193"/>
      <c r="K5" s="193"/>
      <c r="L5" s="193"/>
      <c r="M5" s="193"/>
      <c r="N5" s="193"/>
      <c r="O5" s="193"/>
      <c r="P5" s="193"/>
      <c r="Q5" s="193"/>
      <c r="R5" s="193"/>
      <c r="S5" s="193"/>
      <c r="T5" s="193"/>
      <c r="U5" s="193"/>
      <c r="V5" s="193"/>
      <c r="W5" s="193"/>
      <c r="X5" s="193"/>
      <c r="Y5" s="193"/>
    </row>
    <row r="6" spans="1:25">
      <c r="A6" s="198">
        <v>311</v>
      </c>
      <c r="B6" s="198" t="s">
        <v>197</v>
      </c>
      <c r="C6" s="128">
        <v>59.940739999999998</v>
      </c>
      <c r="E6" s="189"/>
      <c r="F6" s="192"/>
      <c r="G6" s="192"/>
      <c r="H6" s="193"/>
      <c r="I6" s="193"/>
      <c r="J6" s="193"/>
      <c r="K6" s="193"/>
      <c r="L6" s="193"/>
      <c r="M6" s="193"/>
      <c r="N6" s="193"/>
      <c r="O6" s="193"/>
      <c r="P6" s="193"/>
      <c r="Q6" s="193"/>
      <c r="R6" s="193"/>
      <c r="S6" s="193"/>
      <c r="T6" s="193"/>
      <c r="U6" s="193"/>
      <c r="V6" s="193"/>
      <c r="W6" s="193"/>
      <c r="X6" s="193"/>
      <c r="Y6" s="193"/>
    </row>
    <row r="7" spans="1:25">
      <c r="A7" s="198">
        <v>312</v>
      </c>
      <c r="B7" s="198" t="s">
        <v>198</v>
      </c>
      <c r="C7" s="128">
        <v>3.6812900000000002</v>
      </c>
      <c r="E7" s="189"/>
      <c r="F7" s="192"/>
      <c r="G7" s="192"/>
      <c r="H7" s="193"/>
      <c r="I7" s="193"/>
      <c r="J7" s="193"/>
      <c r="K7" s="193"/>
      <c r="L7" s="193"/>
      <c r="M7" s="193"/>
      <c r="N7" s="193"/>
      <c r="O7" s="193"/>
      <c r="P7" s="193"/>
      <c r="Q7" s="193"/>
      <c r="R7" s="193"/>
      <c r="S7" s="193"/>
      <c r="T7" s="193"/>
      <c r="U7" s="193"/>
      <c r="V7" s="193"/>
      <c r="W7" s="193"/>
      <c r="X7" s="193"/>
      <c r="Y7" s="193"/>
    </row>
    <row r="8" spans="1:25">
      <c r="A8" s="198">
        <v>313</v>
      </c>
      <c r="B8" s="198" t="s">
        <v>199</v>
      </c>
      <c r="C8" s="128">
        <v>11.81992</v>
      </c>
      <c r="E8" s="189"/>
      <c r="F8" s="192"/>
      <c r="G8" s="192"/>
      <c r="H8" s="193"/>
      <c r="I8" s="193"/>
      <c r="J8" s="193"/>
      <c r="K8" s="193"/>
      <c r="L8" s="193"/>
      <c r="M8" s="193"/>
      <c r="N8" s="193"/>
      <c r="O8" s="193"/>
      <c r="P8" s="193"/>
      <c r="Q8" s="193"/>
      <c r="R8" s="193"/>
      <c r="S8" s="193"/>
      <c r="T8" s="193"/>
      <c r="U8" s="193"/>
      <c r="V8" s="193"/>
      <c r="W8" s="193"/>
      <c r="X8" s="193"/>
      <c r="Y8" s="193"/>
    </row>
    <row r="9" spans="1:25">
      <c r="A9" s="198">
        <v>314</v>
      </c>
      <c r="B9" s="198" t="s">
        <v>200</v>
      </c>
      <c r="C9" s="128">
        <v>8.3004999999999995</v>
      </c>
      <c r="E9" s="189"/>
      <c r="F9" s="192"/>
      <c r="G9" s="192"/>
      <c r="H9" s="193"/>
      <c r="I9" s="193"/>
      <c r="J9" s="193"/>
      <c r="K9" s="193"/>
      <c r="L9" s="193"/>
      <c r="M9" s="193"/>
      <c r="N9" s="193"/>
      <c r="O9" s="193"/>
      <c r="P9" s="193"/>
      <c r="Q9" s="193"/>
      <c r="R9" s="193"/>
      <c r="S9" s="193"/>
      <c r="T9" s="193"/>
      <c r="U9" s="193"/>
      <c r="V9" s="193"/>
      <c r="W9" s="193"/>
      <c r="X9" s="193"/>
      <c r="Y9" s="193"/>
    </row>
    <row r="10" spans="1:25">
      <c r="A10" s="198">
        <v>321</v>
      </c>
      <c r="B10" s="198" t="s">
        <v>201</v>
      </c>
      <c r="C10" s="128">
        <v>38.62753</v>
      </c>
      <c r="E10" s="189"/>
      <c r="F10" s="192"/>
      <c r="G10" s="192"/>
      <c r="H10" s="193"/>
      <c r="I10" s="193"/>
      <c r="J10" s="193"/>
      <c r="K10" s="193"/>
      <c r="L10" s="193"/>
      <c r="M10" s="193"/>
      <c r="N10" s="193"/>
      <c r="O10" s="193"/>
      <c r="P10" s="193"/>
      <c r="Q10" s="193"/>
      <c r="R10" s="193"/>
      <c r="S10" s="193"/>
      <c r="T10" s="193"/>
      <c r="U10" s="193"/>
      <c r="V10" s="193"/>
      <c r="W10" s="193"/>
      <c r="X10" s="193"/>
      <c r="Y10" s="193"/>
    </row>
    <row r="11" spans="1:25">
      <c r="A11" s="198">
        <v>322</v>
      </c>
      <c r="B11" s="198" t="s">
        <v>202</v>
      </c>
      <c r="C11" s="128">
        <v>38.866059999999997</v>
      </c>
      <c r="E11" s="189"/>
      <c r="F11" s="192"/>
      <c r="G11" s="192"/>
      <c r="H11" s="193"/>
      <c r="I11" s="193"/>
      <c r="J11" s="193"/>
      <c r="K11" s="193"/>
      <c r="L11" s="193"/>
      <c r="M11" s="193"/>
      <c r="N11" s="193"/>
      <c r="O11" s="193"/>
      <c r="P11" s="193"/>
      <c r="Q11" s="193"/>
      <c r="R11" s="193"/>
      <c r="S11" s="193"/>
      <c r="T11" s="193"/>
      <c r="U11" s="193"/>
      <c r="V11" s="193"/>
      <c r="W11" s="193"/>
      <c r="X11" s="193"/>
      <c r="Y11" s="193"/>
    </row>
    <row r="12" spans="1:25">
      <c r="A12" s="198">
        <v>323</v>
      </c>
      <c r="B12" s="198" t="s">
        <v>203</v>
      </c>
      <c r="C12" s="128">
        <v>1.8829899999999999</v>
      </c>
      <c r="E12" s="189"/>
      <c r="F12" s="192"/>
      <c r="G12" s="192"/>
      <c r="H12" s="193"/>
      <c r="I12" s="193"/>
      <c r="J12" s="193"/>
      <c r="K12" s="193"/>
      <c r="L12" s="193"/>
      <c r="M12" s="193"/>
      <c r="N12" s="193"/>
      <c r="O12" s="193"/>
      <c r="P12" s="193"/>
      <c r="Q12" s="193"/>
      <c r="R12" s="193"/>
      <c r="S12" s="193"/>
      <c r="T12" s="193"/>
      <c r="U12" s="193"/>
      <c r="V12" s="193"/>
      <c r="W12" s="193"/>
      <c r="X12" s="193"/>
      <c r="Y12" s="193"/>
    </row>
    <row r="13" spans="1:25">
      <c r="A13" s="198">
        <v>324</v>
      </c>
      <c r="B13" s="198" t="s">
        <v>204</v>
      </c>
      <c r="C13" s="128">
        <v>10.34393</v>
      </c>
      <c r="E13" s="189"/>
      <c r="F13" s="192"/>
      <c r="G13" s="192"/>
      <c r="H13" s="193"/>
      <c r="I13" s="193"/>
      <c r="J13" s="193"/>
      <c r="K13" s="193"/>
      <c r="L13" s="193"/>
      <c r="M13" s="193"/>
      <c r="N13" s="193"/>
      <c r="O13" s="193"/>
      <c r="P13" s="193"/>
      <c r="Q13" s="193"/>
      <c r="R13" s="193"/>
      <c r="S13" s="193"/>
      <c r="T13" s="193"/>
      <c r="U13" s="193"/>
      <c r="V13" s="193"/>
      <c r="W13" s="193"/>
      <c r="X13" s="193"/>
      <c r="Y13" s="193"/>
    </row>
    <row r="14" spans="1:25">
      <c r="A14" s="198">
        <v>33</v>
      </c>
      <c r="B14" s="198" t="s">
        <v>205</v>
      </c>
      <c r="C14" s="128">
        <v>22.946069999999999</v>
      </c>
      <c r="E14" s="189"/>
      <c r="F14" s="192"/>
      <c r="G14" s="192"/>
      <c r="H14" s="193"/>
      <c r="I14" s="193"/>
      <c r="J14" s="193"/>
      <c r="K14" s="193"/>
      <c r="L14" s="193"/>
      <c r="M14" s="193"/>
      <c r="N14" s="193"/>
      <c r="O14" s="193"/>
      <c r="P14" s="193"/>
      <c r="Q14" s="193"/>
      <c r="R14" s="193"/>
      <c r="S14" s="193"/>
      <c r="T14" s="193"/>
      <c r="U14" s="193"/>
      <c r="V14" s="193"/>
      <c r="W14" s="193"/>
      <c r="X14" s="193"/>
      <c r="Y14" s="193"/>
    </row>
    <row r="15" spans="1:25">
      <c r="A15" s="198"/>
      <c r="B15" s="198" t="s">
        <v>206</v>
      </c>
      <c r="C15" s="128">
        <v>21.047999999999998</v>
      </c>
      <c r="E15" s="190"/>
      <c r="F15" s="192"/>
      <c r="G15" s="192"/>
      <c r="H15" s="193"/>
      <c r="I15" s="193"/>
      <c r="J15" s="191"/>
      <c r="K15" s="193"/>
      <c r="L15" s="193"/>
      <c r="M15" s="193"/>
      <c r="N15" s="193"/>
      <c r="O15" s="193"/>
      <c r="P15" s="193"/>
      <c r="Q15" s="193"/>
      <c r="R15" s="193"/>
      <c r="S15" s="193"/>
      <c r="T15" s="193"/>
      <c r="U15" s="193"/>
      <c r="V15" s="193"/>
      <c r="W15" s="193"/>
      <c r="X15" s="193"/>
      <c r="Y15" s="193"/>
    </row>
    <row r="17" spans="1:1">
      <c r="A17" s="56" t="s">
        <v>208</v>
      </c>
    </row>
    <row r="18" spans="1:1">
      <c r="A18" s="56" t="s">
        <v>209</v>
      </c>
    </row>
    <row r="19" spans="1:1">
      <c r="A19" s="130"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heetViews>
  <sheetFormatPr baseColWidth="10" defaultRowHeight="15"/>
  <cols>
    <col min="1" max="1" width="25.42578125" customWidth="1"/>
  </cols>
  <sheetData>
    <row r="1" spans="1:10">
      <c r="A1" s="198" t="s">
        <v>138</v>
      </c>
    </row>
    <row r="3" spans="1:10">
      <c r="B3" s="277" t="s">
        <v>295</v>
      </c>
      <c r="C3" s="278" t="s">
        <v>286</v>
      </c>
      <c r="D3" s="279"/>
      <c r="E3" s="279"/>
      <c r="F3" s="279"/>
      <c r="G3" s="279"/>
      <c r="H3" s="279"/>
      <c r="I3" s="279"/>
      <c r="J3" s="279"/>
    </row>
    <row r="4" spans="1:10" ht="123.75">
      <c r="A4" s="283"/>
      <c r="B4" s="280"/>
      <c r="C4" s="281" t="s">
        <v>287</v>
      </c>
      <c r="D4" s="281" t="s">
        <v>288</v>
      </c>
      <c r="E4" s="281" t="s">
        <v>289</v>
      </c>
      <c r="F4" s="281" t="s">
        <v>290</v>
      </c>
      <c r="G4" s="281" t="s">
        <v>291</v>
      </c>
      <c r="H4" s="281" t="s">
        <v>292</v>
      </c>
      <c r="I4" s="281" t="s">
        <v>293</v>
      </c>
      <c r="J4" s="282" t="s">
        <v>294</v>
      </c>
    </row>
    <row r="5" spans="1:10">
      <c r="A5" s="2" t="s">
        <v>296</v>
      </c>
      <c r="B5" s="257">
        <v>142</v>
      </c>
      <c r="C5" s="2">
        <v>0</v>
      </c>
      <c r="D5" s="2">
        <v>19</v>
      </c>
      <c r="E5" s="2">
        <v>0</v>
      </c>
      <c r="F5" s="2">
        <v>2</v>
      </c>
      <c r="G5" s="2">
        <v>11</v>
      </c>
      <c r="H5" s="2">
        <v>18</v>
      </c>
      <c r="I5" s="2">
        <v>30</v>
      </c>
      <c r="J5" s="2">
        <v>20</v>
      </c>
    </row>
    <row r="6" spans="1:10">
      <c r="A6" s="2" t="s">
        <v>297</v>
      </c>
      <c r="B6" s="260">
        <v>108</v>
      </c>
      <c r="C6" s="2">
        <v>0</v>
      </c>
      <c r="D6" s="2">
        <v>21</v>
      </c>
      <c r="E6" s="2">
        <v>0</v>
      </c>
      <c r="F6" s="2">
        <v>2</v>
      </c>
      <c r="G6" s="2">
        <v>12</v>
      </c>
      <c r="H6" s="2">
        <v>17</v>
      </c>
      <c r="I6" s="2">
        <v>26</v>
      </c>
      <c r="J6" s="2">
        <v>22</v>
      </c>
    </row>
    <row r="7" spans="1:10">
      <c r="A7" s="2" t="s">
        <v>298</v>
      </c>
      <c r="B7" s="260">
        <v>3</v>
      </c>
      <c r="C7" s="2">
        <v>0</v>
      </c>
      <c r="D7" s="2">
        <v>33</v>
      </c>
      <c r="E7" s="2">
        <v>0</v>
      </c>
      <c r="F7" s="2">
        <v>0</v>
      </c>
      <c r="G7" s="2">
        <v>0</v>
      </c>
      <c r="H7" s="2">
        <v>0</v>
      </c>
      <c r="I7" s="2">
        <v>67</v>
      </c>
      <c r="J7" s="2">
        <v>0</v>
      </c>
    </row>
    <row r="8" spans="1:10">
      <c r="A8" s="2" t="s">
        <v>299</v>
      </c>
      <c r="B8" s="260">
        <v>31</v>
      </c>
      <c r="C8" s="2">
        <v>0</v>
      </c>
      <c r="D8" s="2">
        <v>10</v>
      </c>
      <c r="E8" s="2">
        <v>0</v>
      </c>
      <c r="F8" s="2">
        <v>3</v>
      </c>
      <c r="G8" s="2">
        <v>10</v>
      </c>
      <c r="H8" s="2">
        <v>23</v>
      </c>
      <c r="I8" s="2">
        <v>39</v>
      </c>
      <c r="J8" s="2">
        <v>16</v>
      </c>
    </row>
    <row r="9" spans="1:10">
      <c r="A9" s="2" t="s">
        <v>300</v>
      </c>
      <c r="B9" s="260">
        <v>91</v>
      </c>
      <c r="C9" s="2">
        <v>0</v>
      </c>
      <c r="D9" s="2">
        <v>15</v>
      </c>
      <c r="E9" s="2">
        <v>0</v>
      </c>
      <c r="F9" s="2">
        <v>0</v>
      </c>
      <c r="G9" s="2">
        <v>12</v>
      </c>
      <c r="H9" s="2">
        <v>31</v>
      </c>
      <c r="I9" s="2">
        <v>26</v>
      </c>
      <c r="J9" s="2">
        <v>15</v>
      </c>
    </row>
    <row r="10" spans="1:10">
      <c r="A10" s="2" t="s">
        <v>301</v>
      </c>
      <c r="B10" s="260">
        <v>265</v>
      </c>
      <c r="C10" s="2">
        <v>0</v>
      </c>
      <c r="D10" s="2">
        <v>15</v>
      </c>
      <c r="E10" s="2">
        <v>0</v>
      </c>
      <c r="F10" s="2">
        <v>5</v>
      </c>
      <c r="G10" s="2">
        <v>16</v>
      </c>
      <c r="H10" s="2">
        <v>31</v>
      </c>
      <c r="I10" s="2">
        <v>12</v>
      </c>
      <c r="J10" s="2">
        <v>22</v>
      </c>
    </row>
    <row r="11" spans="1:10">
      <c r="A11" s="2" t="s">
        <v>302</v>
      </c>
      <c r="B11" s="260">
        <v>37</v>
      </c>
      <c r="C11" s="2">
        <v>0</v>
      </c>
      <c r="D11" s="2">
        <v>43</v>
      </c>
      <c r="E11" s="2">
        <v>0</v>
      </c>
      <c r="F11" s="2">
        <v>0</v>
      </c>
      <c r="G11" s="2">
        <v>19</v>
      </c>
      <c r="H11" s="2">
        <v>3</v>
      </c>
      <c r="I11" s="2">
        <v>8</v>
      </c>
      <c r="J11" s="2">
        <v>27</v>
      </c>
    </row>
    <row r="12" spans="1:10">
      <c r="A12" s="2" t="s">
        <v>303</v>
      </c>
      <c r="B12" s="260">
        <v>24</v>
      </c>
      <c r="C12" s="2">
        <v>0</v>
      </c>
      <c r="D12" s="2">
        <v>38</v>
      </c>
      <c r="E12" s="2">
        <v>0</v>
      </c>
      <c r="F12" s="2">
        <v>0</v>
      </c>
      <c r="G12" s="2">
        <v>21</v>
      </c>
      <c r="H12" s="2">
        <v>4</v>
      </c>
      <c r="I12" s="2">
        <v>8</v>
      </c>
      <c r="J12" s="2">
        <v>29</v>
      </c>
    </row>
    <row r="13" spans="1:10">
      <c r="A13" s="2" t="s">
        <v>304</v>
      </c>
      <c r="B13" s="260">
        <v>12</v>
      </c>
      <c r="C13" s="2">
        <v>0</v>
      </c>
      <c r="D13" s="2">
        <v>50</v>
      </c>
      <c r="E13" s="2">
        <v>0</v>
      </c>
      <c r="F13" s="2">
        <v>0</v>
      </c>
      <c r="G13" s="2">
        <v>17</v>
      </c>
      <c r="H13" s="2">
        <v>0</v>
      </c>
      <c r="I13" s="2">
        <v>8</v>
      </c>
      <c r="J13" s="2">
        <v>25</v>
      </c>
    </row>
    <row r="14" spans="1:10">
      <c r="A14" s="2" t="s">
        <v>305</v>
      </c>
      <c r="B14" s="260">
        <v>1</v>
      </c>
      <c r="C14" s="2">
        <v>0</v>
      </c>
      <c r="D14" s="2">
        <v>100</v>
      </c>
      <c r="E14" s="2">
        <v>0</v>
      </c>
      <c r="F14" s="2">
        <v>0</v>
      </c>
      <c r="G14" s="2">
        <v>0</v>
      </c>
      <c r="H14" s="2">
        <v>0</v>
      </c>
      <c r="I14" s="2">
        <v>0</v>
      </c>
      <c r="J14" s="2">
        <v>0</v>
      </c>
    </row>
    <row r="15" spans="1:10">
      <c r="A15" s="2" t="s">
        <v>306</v>
      </c>
      <c r="B15" s="260">
        <v>25</v>
      </c>
      <c r="C15" s="2">
        <v>0</v>
      </c>
      <c r="D15" s="2">
        <v>44</v>
      </c>
      <c r="E15" s="2">
        <v>0</v>
      </c>
      <c r="F15" s="2">
        <v>0</v>
      </c>
      <c r="G15" s="2">
        <v>16</v>
      </c>
      <c r="H15" s="2">
        <v>4</v>
      </c>
      <c r="I15" s="2">
        <v>20</v>
      </c>
      <c r="J15" s="2">
        <v>16</v>
      </c>
    </row>
    <row r="16" spans="1:10">
      <c r="A16" s="2" t="s">
        <v>307</v>
      </c>
      <c r="B16" s="260">
        <v>21</v>
      </c>
      <c r="C16" s="2">
        <v>0</v>
      </c>
      <c r="D16" s="2">
        <v>33</v>
      </c>
      <c r="E16" s="2">
        <v>0</v>
      </c>
      <c r="F16" s="2">
        <v>0</v>
      </c>
      <c r="G16" s="2">
        <v>19</v>
      </c>
      <c r="H16" s="2">
        <v>5</v>
      </c>
      <c r="I16" s="2">
        <v>24</v>
      </c>
      <c r="J16" s="2">
        <v>19</v>
      </c>
    </row>
    <row r="17" spans="1:10">
      <c r="A17" s="2" t="s">
        <v>308</v>
      </c>
      <c r="B17" s="260">
        <v>4</v>
      </c>
      <c r="C17" s="2">
        <v>0</v>
      </c>
      <c r="D17" s="2">
        <v>100</v>
      </c>
      <c r="E17" s="2">
        <v>0</v>
      </c>
      <c r="F17" s="2">
        <v>0</v>
      </c>
      <c r="G17" s="2">
        <v>0</v>
      </c>
      <c r="H17" s="2">
        <v>0</v>
      </c>
      <c r="I17" s="2">
        <v>0</v>
      </c>
      <c r="J17" s="2">
        <v>0</v>
      </c>
    </row>
    <row r="19" spans="1:10" s="56" customFormat="1" ht="11.25">
      <c r="A19" s="56" t="s">
        <v>309</v>
      </c>
    </row>
    <row r="20" spans="1:10" s="56" customFormat="1" ht="11.25">
      <c r="A20" s="56" t="s">
        <v>274</v>
      </c>
    </row>
    <row r="21" spans="1:10" s="56" customFormat="1" ht="11.25">
      <c r="A21" s="56" t="s">
        <v>275</v>
      </c>
    </row>
    <row r="22" spans="1:10" s="56" customFormat="1" ht="11.25">
      <c r="A22" s="56" t="s">
        <v>276</v>
      </c>
    </row>
    <row r="23" spans="1:10" s="56" customFormat="1" ht="11.25">
      <c r="A23" s="56" t="s">
        <v>277</v>
      </c>
    </row>
    <row r="24" spans="1:10" s="56" customFormat="1" ht="11.25">
      <c r="A24" s="56" t="s">
        <v>278</v>
      </c>
    </row>
    <row r="25" spans="1:10" s="56" customFormat="1" ht="11.25">
      <c r="A25" s="56" t="s">
        <v>279</v>
      </c>
    </row>
    <row r="26" spans="1:10" s="56" customFormat="1" ht="11.25">
      <c r="A26" s="56" t="s">
        <v>280</v>
      </c>
    </row>
    <row r="27" spans="1:10" s="56" customFormat="1" ht="11.25">
      <c r="A27" s="56" t="s">
        <v>281</v>
      </c>
    </row>
    <row r="28" spans="1:10" s="58" customFormat="1"/>
    <row r="29" spans="1:10" s="58" customFormat="1">
      <c r="A29" s="56" t="s">
        <v>282</v>
      </c>
    </row>
  </sheetData>
  <mergeCells count="2">
    <mergeCell ref="B3:B4"/>
    <mergeCell ref="C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H43" sqref="H43"/>
    </sheetView>
  </sheetViews>
  <sheetFormatPr baseColWidth="10" defaultColWidth="11.42578125" defaultRowHeight="11.25"/>
  <cols>
    <col min="1" max="16384" width="11.42578125" style="76"/>
  </cols>
  <sheetData>
    <row r="1" spans="1:1">
      <c r="A1" s="198" t="s">
        <v>148</v>
      </c>
    </row>
    <row r="24" spans="1:3">
      <c r="A24" s="56" t="s">
        <v>81</v>
      </c>
      <c r="C24" s="2"/>
    </row>
    <row r="25" spans="1:3">
      <c r="A25" s="56" t="s">
        <v>82</v>
      </c>
      <c r="C25" s="2"/>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2018-12-07T15:05:24Z</dcterms:modified>
</cp:coreProperties>
</file>