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EPS\ACTIVITE\Z-CHIFFRES CLES\CHIFFRES CLES 2018\FICHES DEPOSEES\Architecture_EMTP\"/>
    </mc:Choice>
  </mc:AlternateContent>
  <bookViews>
    <workbookView xWindow="0" yWindow="0" windowWidth="15540" windowHeight="12075"/>
  </bookViews>
  <sheets>
    <sheet name="SOMMAIRE" sheetId="5" r:id="rId1"/>
    <sheet name="Tab 1 Caractéristiq profession " sheetId="2" r:id="rId2"/>
    <sheet name="Graph 1 VA archi" sheetId="1" r:id="rId3"/>
    <sheet name="Tab2 Travaux archi privé publi" sheetId="3" r:id="rId4"/>
    <sheet name="Tab3 Travaux archi neuf rénov" sheetId="4" r:id="rId5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K7" i="3"/>
  <c r="L7" i="3"/>
  <c r="M7" i="3"/>
  <c r="N7" i="3"/>
  <c r="O7" i="3"/>
  <c r="P7" i="3"/>
  <c r="Q7" i="3"/>
  <c r="R7" i="3"/>
  <c r="S7" i="3"/>
  <c r="T7" i="3"/>
  <c r="I7" i="3"/>
  <c r="U9" i="4"/>
  <c r="T8" i="4"/>
  <c r="S9" i="4"/>
  <c r="R8" i="4"/>
  <c r="Q9" i="4"/>
  <c r="P9" i="4"/>
  <c r="O9" i="4"/>
  <c r="N9" i="4"/>
  <c r="M9" i="4"/>
  <c r="L8" i="4"/>
  <c r="K9" i="4"/>
  <c r="J5" i="4"/>
  <c r="J9" i="4"/>
  <c r="I5" i="4"/>
  <c r="I9" i="4"/>
  <c r="H5" i="4"/>
  <c r="H9" i="4"/>
  <c r="G5" i="4"/>
  <c r="G9" i="4"/>
  <c r="F5" i="4"/>
  <c r="F9" i="4"/>
  <c r="E5" i="4"/>
  <c r="E9" i="4"/>
  <c r="D5" i="4"/>
  <c r="D9" i="4"/>
  <c r="C5" i="4"/>
  <c r="C9" i="4"/>
  <c r="B5" i="4"/>
  <c r="B9" i="4"/>
  <c r="U6" i="3"/>
  <c r="U5" i="3"/>
  <c r="B7" i="3"/>
  <c r="C7" i="3"/>
  <c r="D7" i="3"/>
  <c r="E7" i="3"/>
  <c r="F7" i="3"/>
  <c r="G7" i="3"/>
  <c r="H7" i="3"/>
  <c r="V7" i="3"/>
  <c r="U7" i="3"/>
  <c r="D8" i="4"/>
  <c r="P8" i="4"/>
  <c r="L9" i="4"/>
  <c r="T9" i="4"/>
  <c r="R9" i="4"/>
  <c r="H8" i="4"/>
  <c r="E8" i="4"/>
  <c r="I8" i="4"/>
  <c r="M8" i="4"/>
  <c r="Q8" i="4"/>
  <c r="U8" i="4"/>
  <c r="B8" i="4"/>
  <c r="F8" i="4"/>
  <c r="J8" i="4"/>
  <c r="N8" i="4"/>
  <c r="C8" i="4"/>
  <c r="G8" i="4"/>
  <c r="K8" i="4"/>
  <c r="O8" i="4"/>
  <c r="S8" i="4"/>
  <c r="O5" i="1"/>
  <c r="B6" i="1"/>
</calcChain>
</file>

<file path=xl/sharedStrings.xml><?xml version="1.0" encoding="utf-8"?>
<sst xmlns="http://schemas.openxmlformats.org/spreadsheetml/2006/main" count="48" uniqueCount="43">
  <si>
    <t>Architecture</t>
  </si>
  <si>
    <t>2016p</t>
  </si>
  <si>
    <t>Source : Insee, comptes nationaux - base 2010 / DEPS, ministère de la Culture, 2018</t>
  </si>
  <si>
    <t>ARCHITECTES</t>
  </si>
  <si>
    <t>Architectes libéraux</t>
  </si>
  <si>
    <t>312F</t>
  </si>
  <si>
    <t>,</t>
  </si>
  <si>
    <t>Architectes salariés</t>
  </si>
  <si>
    <t>382B</t>
  </si>
  <si>
    <t>Code PCS</t>
  </si>
  <si>
    <t>Effectifs</t>
  </si>
  <si>
    <t>Caractéristiques socio-démographiques (en %)</t>
  </si>
  <si>
    <t>Caractéristiques de l'emploi (en %)</t>
  </si>
  <si>
    <t>Femmes</t>
  </si>
  <si>
    <t>Moins de 40 ans</t>
  </si>
  <si>
    <t>Bac + 3 ou plus</t>
  </si>
  <si>
    <t>Résidents en Île-de-France</t>
  </si>
  <si>
    <t>Non-salariés</t>
  </si>
  <si>
    <t>Parmi les salariés :</t>
  </si>
  <si>
    <t>CDD et autres formes de contrats temporaires</t>
  </si>
  <si>
    <t>Travail à temps partiel</t>
  </si>
  <si>
    <t>Tableau 1 : Caractéristiques de la profession d'architecte en 2015</t>
  </si>
  <si>
    <t>Source : Insee, enquêtes Emploi 2014 à 2016 pour la France/Deps, Ministère de la Culture et de la Communication, 2018</t>
  </si>
  <si>
    <t>Total</t>
  </si>
  <si>
    <t>Maître d'ouvrage privé (%)</t>
  </si>
  <si>
    <t>Maître d'ouvrage public (%)</t>
  </si>
  <si>
    <t>2006/2016</t>
  </si>
  <si>
    <t>2008/2016</t>
  </si>
  <si>
    <t>Travaux neufs</t>
  </si>
  <si>
    <t>Entretien - rénovation</t>
  </si>
  <si>
    <t>Part du neuf</t>
  </si>
  <si>
    <t>Part de l'entretien-rénovation</t>
  </si>
  <si>
    <t>Graphique 1 : Valeur ajoutée de la branche architecture, 1995-2016</t>
  </si>
  <si>
    <t>Tableau 2 : Montant des travaux des architectes pour les maîtres d'ouvrage</t>
  </si>
  <si>
    <t>Total  en euros constants</t>
  </si>
  <si>
    <t>millions d'euros constants</t>
  </si>
  <si>
    <t>série déflatée  euros constants 2016</t>
  </si>
  <si>
    <t>Millions d'euros constants2016</t>
  </si>
  <si>
    <t>SOMMAIRE</t>
  </si>
  <si>
    <t>%</t>
  </si>
  <si>
    <t>Milliards d'euros constants 2016</t>
  </si>
  <si>
    <r>
      <t>Source</t>
    </r>
    <r>
      <rPr>
        <sz val="8"/>
        <rFont val="Arial"/>
        <family val="2"/>
      </rPr>
      <t xml:space="preserve"> : Mutuelle des architectes français MAF, 2016</t>
    </r>
  </si>
  <si>
    <t>Tableau 3 : Montant des travaux des architectes par nature des travaux, 2006-2016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</si>
</sst>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#,##0.00&quot;    &quot;;&quot;-&quot;#,##0.00&quot;    &quot;;&quot; &quot;&quot;-&quot;#&quot;    &quot;;@&quot; &quot;"/>
    <numFmt numFmtId="165" formatCode="&quot; &quot;#,##0&quot;    &quot;;&quot;-&quot;#,##0&quot;    &quot;;&quot; &quot;&quot;-&quot;#&quot;    &quot;;@&quot; &quot;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theme="2"/>
      <name val="Arial"/>
      <family val="2"/>
    </font>
    <font>
      <sz val="8"/>
      <color theme="2"/>
      <name val="Arial"/>
      <family val="2"/>
    </font>
    <font>
      <sz val="8"/>
      <color theme="6" tint="0.7999816888943144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2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/>
    <xf numFmtId="9" fontId="6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1" applyFont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1" applyFont="1" applyAlignment="1">
      <alignment horizontal="left" vertical="center" wrapText="1" indent="1"/>
    </xf>
    <xf numFmtId="3" fontId="5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0" xfId="1" applyFont="1"/>
    <xf numFmtId="0" fontId="7" fillId="0" borderId="0" xfId="0" applyFont="1"/>
    <xf numFmtId="0" fontId="8" fillId="0" borderId="0" xfId="0" applyFont="1"/>
    <xf numFmtId="0" fontId="9" fillId="0" borderId="0" xfId="0" applyFont="1" applyFill="1"/>
    <xf numFmtId="0" fontId="8" fillId="0" borderId="3" xfId="0" applyFont="1" applyBorder="1" applyAlignment="1">
      <alignment horizontal="center"/>
    </xf>
    <xf numFmtId="3" fontId="7" fillId="0" borderId="0" xfId="0" applyNumberFormat="1" applyFont="1"/>
    <xf numFmtId="0" fontId="9" fillId="0" borderId="0" xfId="0" applyFont="1"/>
    <xf numFmtId="0" fontId="8" fillId="0" borderId="0" xfId="0" applyFont="1" applyFill="1" applyBorder="1"/>
    <xf numFmtId="0" fontId="7" fillId="0" borderId="3" xfId="0" applyFont="1" applyBorder="1"/>
    <xf numFmtId="3" fontId="7" fillId="0" borderId="3" xfId="0" applyNumberFormat="1" applyFont="1" applyBorder="1"/>
    <xf numFmtId="0" fontId="8" fillId="0" borderId="5" xfId="0" applyFont="1" applyFill="1" applyBorder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0" fontId="8" fillId="0" borderId="4" xfId="0" applyFont="1" applyFill="1" applyBorder="1"/>
    <xf numFmtId="3" fontId="8" fillId="0" borderId="4" xfId="0" applyNumberFormat="1" applyFont="1" applyBorder="1"/>
    <xf numFmtId="0" fontId="8" fillId="0" borderId="6" xfId="0" applyFont="1" applyBorder="1"/>
    <xf numFmtId="0" fontId="8" fillId="0" borderId="9" xfId="0" applyFont="1" applyBorder="1"/>
    <xf numFmtId="3" fontId="10" fillId="0" borderId="0" xfId="0" applyNumberFormat="1" applyFont="1"/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3" fontId="10" fillId="0" borderId="3" xfId="0" applyNumberFormat="1" applyFont="1" applyBorder="1"/>
    <xf numFmtId="3" fontId="11" fillId="0" borderId="0" xfId="0" applyNumberFormat="1" applyFont="1" applyFill="1" applyBorder="1"/>
    <xf numFmtId="3" fontId="11" fillId="0" borderId="0" xfId="0" applyNumberFormat="1" applyFont="1"/>
    <xf numFmtId="3" fontId="11" fillId="0" borderId="4" xfId="0" applyNumberFormat="1" applyFont="1" applyFill="1" applyBorder="1"/>
    <xf numFmtId="3" fontId="11" fillId="0" borderId="4" xfId="0" applyNumberFormat="1" applyFont="1" applyBorder="1"/>
    <xf numFmtId="0" fontId="12" fillId="0" borderId="0" xfId="0" applyFont="1"/>
    <xf numFmtId="0" fontId="2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/>
    <xf numFmtId="9" fontId="4" fillId="0" borderId="0" xfId="0" applyNumberFormat="1" applyFont="1"/>
    <xf numFmtId="0" fontId="13" fillId="0" borderId="0" xfId="0" applyFont="1"/>
    <xf numFmtId="2" fontId="13" fillId="0" borderId="0" xfId="0" applyNumberFormat="1" applyFont="1"/>
    <xf numFmtId="2" fontId="15" fillId="0" borderId="0" xfId="0" applyNumberFormat="1" applyFont="1"/>
    <xf numFmtId="0" fontId="15" fillId="0" borderId="0" xfId="0" applyFont="1"/>
    <xf numFmtId="3" fontId="13" fillId="0" borderId="0" xfId="0" applyNumberFormat="1" applyFont="1"/>
    <xf numFmtId="3" fontId="16" fillId="0" borderId="0" xfId="0" applyNumberFormat="1" applyFont="1"/>
    <xf numFmtId="9" fontId="15" fillId="0" borderId="0" xfId="3" applyNumberFormat="1" applyFont="1"/>
    <xf numFmtId="9" fontId="13" fillId="0" borderId="0" xfId="3" applyNumberFormat="1" applyFont="1"/>
    <xf numFmtId="9" fontId="13" fillId="0" borderId="12" xfId="0" applyNumberFormat="1" applyFont="1" applyBorder="1"/>
    <xf numFmtId="0" fontId="13" fillId="0" borderId="12" xfId="0" applyFont="1" applyBorder="1"/>
    <xf numFmtId="0" fontId="14" fillId="0" borderId="13" xfId="0" applyFont="1" applyBorder="1"/>
    <xf numFmtId="166" fontId="11" fillId="0" borderId="7" xfId="3" applyNumberFormat="1" applyFont="1" applyBorder="1"/>
    <xf numFmtId="9" fontId="4" fillId="0" borderId="7" xfId="3" applyNumberFormat="1" applyFont="1" applyBorder="1"/>
    <xf numFmtId="9" fontId="4" fillId="0" borderId="8" xfId="3" applyNumberFormat="1" applyFont="1" applyBorder="1"/>
    <xf numFmtId="166" fontId="11" fillId="0" borderId="10" xfId="3" applyNumberFormat="1" applyFont="1" applyBorder="1"/>
    <xf numFmtId="9" fontId="4" fillId="0" borderId="10" xfId="3" applyNumberFormat="1" applyFont="1" applyBorder="1"/>
    <xf numFmtId="9" fontId="4" fillId="0" borderId="11" xfId="3" applyNumberFormat="1" applyFont="1" applyBorder="1"/>
    <xf numFmtId="0" fontId="18" fillId="0" borderId="0" xfId="4" applyFont="1"/>
  </cellXfs>
  <cellStyles count="5">
    <cellStyle name="Excel_BuiltIn_Comma" xfId="2"/>
    <cellStyle name="Lien hypertexte" xfId="4" builtinId="8"/>
    <cellStyle name="Normal" xfId="0" builtinId="0"/>
    <cellStyle name="Normal 2" xfId="1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Valeur ajoutée de la branche architecture, en milliards d'euros constants 2016</a:t>
            </a:r>
          </a:p>
        </c:rich>
      </c:tx>
      <c:layout>
        <c:manualLayout>
          <c:xMode val="edge"/>
          <c:yMode val="edge"/>
          <c:x val="0.2724374453193350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1 VA archi'!$A$4</c:f>
              <c:strCache>
                <c:ptCount val="1"/>
                <c:pt idx="0">
                  <c:v>Architecture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'Graph 1 VA archi'!$B$3:$W$3</c:f>
              <c:strCach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2016p</c:v>
                </c:pt>
              </c:strCache>
            </c:strRef>
          </c:cat>
          <c:val>
            <c:numRef>
              <c:f>'Graph 1 VA archi'!$B$4:$W$4</c:f>
              <c:numCache>
                <c:formatCode>General</c:formatCode>
                <c:ptCount val="22"/>
                <c:pt idx="0">
                  <c:v>1.9258093180774696</c:v>
                </c:pt>
                <c:pt idx="1">
                  <c:v>1.9109672062644782</c:v>
                </c:pt>
                <c:pt idx="2">
                  <c:v>1.9932184551575147</c:v>
                </c:pt>
                <c:pt idx="3">
                  <c:v>2.1766346794030893</c:v>
                </c:pt>
                <c:pt idx="4">
                  <c:v>2.1529934565400337</c:v>
                </c:pt>
                <c:pt idx="5">
                  <c:v>2.3729802706103471</c:v>
                </c:pt>
                <c:pt idx="6">
                  <c:v>2.5422430639018914</c:v>
                </c:pt>
                <c:pt idx="7">
                  <c:v>2.5359066050272956</c:v>
                </c:pt>
                <c:pt idx="8">
                  <c:v>2.70417013583404</c:v>
                </c:pt>
                <c:pt idx="9">
                  <c:v>2.7542322154141452</c:v>
                </c:pt>
                <c:pt idx="10">
                  <c:v>3.117226150170644</c:v>
                </c:pt>
                <c:pt idx="11">
                  <c:v>3.5693020562269897</c:v>
                </c:pt>
                <c:pt idx="12">
                  <c:v>3.8994133552674679</c:v>
                </c:pt>
                <c:pt idx="13">
                  <c:v>4.0425205399458291</c:v>
                </c:pt>
                <c:pt idx="14">
                  <c:v>3.4763760155376073</c:v>
                </c:pt>
                <c:pt idx="15">
                  <c:v>3.4633792213693866</c:v>
                </c:pt>
                <c:pt idx="16">
                  <c:v>3.5128802562127786</c:v>
                </c:pt>
                <c:pt idx="17">
                  <c:v>3.5415702220663223</c:v>
                </c:pt>
                <c:pt idx="18">
                  <c:v>3.4739425118160669</c:v>
                </c:pt>
                <c:pt idx="19">
                  <c:v>3.2943698944381605</c:v>
                </c:pt>
                <c:pt idx="20">
                  <c:v>3.1934714820374785</c:v>
                </c:pt>
                <c:pt idx="21">
                  <c:v>3.2926152000343296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3-47A7-B2F4-39735BA58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729816"/>
        <c:axId val="301730144"/>
      </c:lineChart>
      <c:catAx>
        <c:axId val="30172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730144"/>
        <c:crosses val="autoZero"/>
        <c:auto val="1"/>
        <c:lblAlgn val="ctr"/>
        <c:lblOffset val="100"/>
        <c:noMultiLvlLbl val="0"/>
      </c:catAx>
      <c:valAx>
        <c:axId val="30173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7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123826</xdr:rowOff>
    </xdr:from>
    <xdr:to>
      <xdr:col>7</xdr:col>
      <xdr:colOff>628650</xdr:colOff>
      <xdr:row>20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C12" sqref="C12"/>
    </sheetView>
  </sheetViews>
  <sheetFormatPr baseColWidth="10" defaultRowHeight="11.25" x14ac:dyDescent="0.2"/>
  <cols>
    <col min="1" max="16384" width="11.42578125" style="38"/>
  </cols>
  <sheetData>
    <row r="1" spans="1:2" x14ac:dyDescent="0.2">
      <c r="A1" s="39" t="s">
        <v>38</v>
      </c>
    </row>
    <row r="5" spans="1:2" x14ac:dyDescent="0.2">
      <c r="B5" s="58" t="s">
        <v>21</v>
      </c>
    </row>
    <row r="6" spans="1:2" x14ac:dyDescent="0.2">
      <c r="B6" s="58" t="s">
        <v>32</v>
      </c>
    </row>
    <row r="7" spans="1:2" x14ac:dyDescent="0.2">
      <c r="B7" s="58" t="s">
        <v>33</v>
      </c>
    </row>
    <row r="8" spans="1:2" x14ac:dyDescent="0.2">
      <c r="B8" s="58" t="s">
        <v>42</v>
      </c>
    </row>
  </sheetData>
  <hyperlinks>
    <hyperlink ref="B5" location="'Tab 1 Caractéristiq profession '!A1" display="Tableau 1 : Caractéristiques de la profession d'architecte en 2015"/>
    <hyperlink ref="B6" location="'Graph 1 VA archi'!A1" display="Graphique 1 : Valeur ajoutée de la branche architecture, 1995-2016"/>
    <hyperlink ref="B7" location="'Tab2 Travaux archi privé publi'!A1" display="Tableau 2 : Montant des travaux des architectes pour les maîtres d'ouvrage"/>
    <hyperlink ref="B8" location="'Tab3 Travaux archi neuf rénov'!A1" display="Tableau 3 : Montant des travaux des architectes par nature des travaux, 2006-2016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/>
  </sheetViews>
  <sheetFormatPr baseColWidth="10" defaultRowHeight="11.25" x14ac:dyDescent="0.2"/>
  <cols>
    <col min="1" max="16384" width="11.42578125" style="38"/>
  </cols>
  <sheetData>
    <row r="1" spans="1:10" x14ac:dyDescent="0.2">
      <c r="A1" s="39" t="s">
        <v>21</v>
      </c>
    </row>
    <row r="2" spans="1:10" x14ac:dyDescent="0.2">
      <c r="A2" s="38" t="s">
        <v>39</v>
      </c>
    </row>
    <row r="4" spans="1:10" x14ac:dyDescent="0.2">
      <c r="A4" s="6"/>
      <c r="B4" s="34" t="s">
        <v>9</v>
      </c>
      <c r="C4" s="35" t="s">
        <v>10</v>
      </c>
      <c r="D4" s="36" t="s">
        <v>11</v>
      </c>
      <c r="E4" s="36"/>
      <c r="F4" s="36"/>
      <c r="G4" s="36"/>
      <c r="H4" s="36" t="s">
        <v>12</v>
      </c>
      <c r="I4" s="36"/>
      <c r="J4" s="36"/>
    </row>
    <row r="5" spans="1:10" x14ac:dyDescent="0.2">
      <c r="A5" s="6"/>
      <c r="B5" s="34"/>
      <c r="C5" s="35"/>
      <c r="D5" s="34" t="s">
        <v>13</v>
      </c>
      <c r="E5" s="34" t="s">
        <v>14</v>
      </c>
      <c r="F5" s="34" t="s">
        <v>15</v>
      </c>
      <c r="G5" s="34" t="s">
        <v>16</v>
      </c>
      <c r="H5" s="34" t="s">
        <v>17</v>
      </c>
      <c r="I5" s="37" t="s">
        <v>18</v>
      </c>
      <c r="J5" s="37"/>
    </row>
    <row r="6" spans="1:10" ht="56.25" x14ac:dyDescent="0.2">
      <c r="A6" s="6"/>
      <c r="B6" s="34"/>
      <c r="C6" s="35"/>
      <c r="D6" s="34"/>
      <c r="E6" s="34"/>
      <c r="F6" s="34"/>
      <c r="G6" s="34"/>
      <c r="H6" s="34"/>
      <c r="I6" s="7" t="s">
        <v>19</v>
      </c>
      <c r="J6" s="7" t="s">
        <v>20</v>
      </c>
    </row>
    <row r="8" spans="1:10" ht="22.5" x14ac:dyDescent="0.2">
      <c r="A8" s="1" t="s">
        <v>3</v>
      </c>
      <c r="B8" s="1"/>
      <c r="C8" s="2">
        <v>56764.76</v>
      </c>
      <c r="D8" s="3">
        <v>33.443199999999997</v>
      </c>
      <c r="E8" s="3">
        <v>41.4679</v>
      </c>
      <c r="F8" s="3">
        <v>89.786600000000007</v>
      </c>
      <c r="G8" s="3">
        <v>31.4937</v>
      </c>
      <c r="H8" s="3">
        <v>59.869</v>
      </c>
      <c r="I8" s="3">
        <v>16.573</v>
      </c>
      <c r="J8" s="3">
        <v>9.4353999999999996</v>
      </c>
    </row>
    <row r="9" spans="1:10" ht="22.5" x14ac:dyDescent="0.2">
      <c r="A9" s="4" t="s">
        <v>4</v>
      </c>
      <c r="B9" s="4" t="s">
        <v>5</v>
      </c>
      <c r="C9" s="5">
        <v>33984.230000000003</v>
      </c>
      <c r="D9" s="5">
        <v>22.3444</v>
      </c>
      <c r="E9" s="5">
        <v>26.415600000000001</v>
      </c>
      <c r="F9" s="5">
        <v>84.853999999999999</v>
      </c>
      <c r="G9" s="5">
        <v>28.3124</v>
      </c>
      <c r="H9" s="5">
        <v>100</v>
      </c>
      <c r="I9" s="5" t="s">
        <v>6</v>
      </c>
      <c r="J9" s="5" t="s">
        <v>6</v>
      </c>
    </row>
    <row r="10" spans="1:10" ht="22.5" x14ac:dyDescent="0.2">
      <c r="A10" s="4" t="s">
        <v>7</v>
      </c>
      <c r="B10" s="4" t="s">
        <v>8</v>
      </c>
      <c r="C10" s="5">
        <v>22780.53</v>
      </c>
      <c r="D10" s="5">
        <v>50.000599999999999</v>
      </c>
      <c r="E10" s="5">
        <v>63.923099999999998</v>
      </c>
      <c r="F10" s="5">
        <v>97.145200000000003</v>
      </c>
      <c r="G10" s="5">
        <v>36.239600000000003</v>
      </c>
      <c r="H10" s="5">
        <v>0</v>
      </c>
      <c r="I10" s="5">
        <v>16.573</v>
      </c>
      <c r="J10" s="5">
        <v>9.4353999999999996</v>
      </c>
    </row>
    <row r="12" spans="1:10" x14ac:dyDescent="0.2">
      <c r="A12" s="8" t="s">
        <v>22</v>
      </c>
    </row>
  </sheetData>
  <mergeCells count="10">
    <mergeCell ref="B4:B6"/>
    <mergeCell ref="C4:C6"/>
    <mergeCell ref="D4:G4"/>
    <mergeCell ref="H4:J4"/>
    <mergeCell ref="D5:D6"/>
    <mergeCell ref="E5:E6"/>
    <mergeCell ref="F5:F6"/>
    <mergeCell ref="G5:G6"/>
    <mergeCell ref="H5:H6"/>
    <mergeCell ref="I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RowHeight="11.25" x14ac:dyDescent="0.2"/>
  <cols>
    <col min="1" max="1" width="23.28515625" style="38" customWidth="1"/>
    <col min="2" max="16384" width="11.42578125" style="38"/>
  </cols>
  <sheetData>
    <row r="1" spans="1:23" x14ac:dyDescent="0.2">
      <c r="A1" s="39" t="s">
        <v>32</v>
      </c>
    </row>
    <row r="2" spans="1:23" x14ac:dyDescent="0.2">
      <c r="A2" s="39"/>
    </row>
    <row r="3" spans="1:23" x14ac:dyDescent="0.2">
      <c r="B3" s="39">
        <v>1995</v>
      </c>
      <c r="C3" s="39">
        <v>1996</v>
      </c>
      <c r="D3" s="39">
        <v>1997</v>
      </c>
      <c r="E3" s="39">
        <v>1998</v>
      </c>
      <c r="F3" s="39">
        <v>1999</v>
      </c>
      <c r="G3" s="39">
        <v>2000</v>
      </c>
      <c r="H3" s="39">
        <v>2001</v>
      </c>
      <c r="I3" s="39">
        <v>2002</v>
      </c>
      <c r="J3" s="39">
        <v>2003</v>
      </c>
      <c r="K3" s="39">
        <v>2004</v>
      </c>
      <c r="L3" s="39">
        <v>2005</v>
      </c>
      <c r="M3" s="39">
        <v>2006</v>
      </c>
      <c r="N3" s="39">
        <v>2007</v>
      </c>
      <c r="O3" s="39">
        <v>2008</v>
      </c>
      <c r="P3" s="39">
        <v>2009</v>
      </c>
      <c r="Q3" s="39">
        <v>2010</v>
      </c>
      <c r="R3" s="39">
        <v>2011</v>
      </c>
      <c r="S3" s="39">
        <v>2012</v>
      </c>
      <c r="T3" s="39">
        <v>2013</v>
      </c>
      <c r="U3" s="39">
        <v>2014</v>
      </c>
      <c r="V3" s="39">
        <v>2015</v>
      </c>
      <c r="W3" s="39" t="s">
        <v>1</v>
      </c>
    </row>
    <row r="4" spans="1:23" x14ac:dyDescent="0.2">
      <c r="A4" s="39" t="s">
        <v>0</v>
      </c>
      <c r="B4" s="38">
        <v>1.9258093180774696</v>
      </c>
      <c r="C4" s="38">
        <v>1.9109672062644782</v>
      </c>
      <c r="D4" s="38">
        <v>1.9932184551575147</v>
      </c>
      <c r="E4" s="38">
        <v>2.1766346794030893</v>
      </c>
      <c r="F4" s="38">
        <v>2.1529934565400337</v>
      </c>
      <c r="G4" s="38">
        <v>2.3729802706103471</v>
      </c>
      <c r="H4" s="38">
        <v>2.5422430639018914</v>
      </c>
      <c r="I4" s="38">
        <v>2.5359066050272956</v>
      </c>
      <c r="J4" s="38">
        <v>2.70417013583404</v>
      </c>
      <c r="K4" s="38">
        <v>2.7542322154141452</v>
      </c>
      <c r="L4" s="38">
        <v>3.117226150170644</v>
      </c>
      <c r="M4" s="38">
        <v>3.5693020562269897</v>
      </c>
      <c r="N4" s="38">
        <v>3.8994133552674679</v>
      </c>
      <c r="O4" s="38">
        <v>4.0425205399458291</v>
      </c>
      <c r="P4" s="38">
        <v>3.4763760155376073</v>
      </c>
      <c r="Q4" s="38">
        <v>3.4633792213693866</v>
      </c>
      <c r="R4" s="38">
        <v>3.5128802562127786</v>
      </c>
      <c r="S4" s="38">
        <v>3.5415702220663223</v>
      </c>
      <c r="T4" s="38">
        <v>3.4739425118160669</v>
      </c>
      <c r="U4" s="38">
        <v>3.2943698944381605</v>
      </c>
      <c r="V4" s="38">
        <v>3.1934714820374785</v>
      </c>
      <c r="W4" s="38">
        <v>3.2926152000343296</v>
      </c>
    </row>
    <row r="5" spans="1:23" x14ac:dyDescent="0.2">
      <c r="A5" s="39" t="s">
        <v>40</v>
      </c>
      <c r="O5" s="40">
        <f>(W4-O4)/O4</f>
        <v>-0.18550439818459113</v>
      </c>
    </row>
    <row r="6" spans="1:23" x14ac:dyDescent="0.2">
      <c r="B6" s="40">
        <f>(W4-B4)/B4</f>
        <v>0.70973064110071848</v>
      </c>
    </row>
    <row r="8" spans="1:23" x14ac:dyDescent="0.2">
      <c r="A8" s="38" t="s">
        <v>2</v>
      </c>
    </row>
  </sheetData>
  <sortState ref="A9:A30">
    <sortCondition ref="A9"/>
  </sortState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workbookViewId="0"/>
  </sheetViews>
  <sheetFormatPr baseColWidth="10" defaultRowHeight="11.25" x14ac:dyDescent="0.2"/>
  <cols>
    <col min="1" max="1" width="21.42578125" style="41" customWidth="1"/>
    <col min="2" max="8" width="0" style="41" hidden="1" customWidth="1"/>
    <col min="9" max="9" width="9.85546875" style="41" customWidth="1"/>
    <col min="10" max="20" width="11.42578125" style="41"/>
    <col min="21" max="21" width="8.140625" style="41" customWidth="1"/>
    <col min="22" max="22" width="8.5703125" style="41" customWidth="1"/>
    <col min="23" max="16384" width="11.42578125" style="41"/>
  </cols>
  <sheetData>
    <row r="1" spans="1:22" x14ac:dyDescent="0.2">
      <c r="A1" s="9" t="s">
        <v>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2" x14ac:dyDescent="0.2">
      <c r="A2" s="11" t="s">
        <v>37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2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22" x14ac:dyDescent="0.2">
      <c r="A4" s="15" t="s">
        <v>36</v>
      </c>
      <c r="I4" s="12">
        <v>2005</v>
      </c>
      <c r="J4" s="12">
        <v>2006</v>
      </c>
      <c r="K4" s="12">
        <v>2007</v>
      </c>
      <c r="L4" s="12">
        <v>2008</v>
      </c>
      <c r="M4" s="12">
        <v>2009</v>
      </c>
      <c r="N4" s="12">
        <v>2010</v>
      </c>
      <c r="O4" s="12">
        <v>2011</v>
      </c>
      <c r="P4" s="12">
        <v>2012</v>
      </c>
      <c r="Q4" s="12">
        <v>2013</v>
      </c>
      <c r="R4" s="12">
        <v>2014</v>
      </c>
      <c r="S4" s="12">
        <v>2015</v>
      </c>
      <c r="T4" s="12">
        <v>2016</v>
      </c>
      <c r="U4" s="51" t="s">
        <v>26</v>
      </c>
      <c r="V4" s="51" t="s">
        <v>27</v>
      </c>
    </row>
    <row r="5" spans="1:22" x14ac:dyDescent="0.2">
      <c r="B5" s="13">
        <v>21190</v>
      </c>
      <c r="C5" s="13">
        <v>24490</v>
      </c>
      <c r="D5" s="13">
        <v>26095</v>
      </c>
      <c r="E5" s="13">
        <v>27909</v>
      </c>
      <c r="F5" s="13">
        <v>29461</v>
      </c>
      <c r="G5" s="13">
        <v>31796</v>
      </c>
      <c r="H5" s="13">
        <v>34206</v>
      </c>
      <c r="I5" s="25">
        <v>38885</v>
      </c>
      <c r="J5" s="13">
        <v>44321</v>
      </c>
      <c r="K5" s="13">
        <v>50530</v>
      </c>
      <c r="L5" s="13">
        <v>58704</v>
      </c>
      <c r="M5" s="13">
        <v>53958</v>
      </c>
      <c r="N5" s="13">
        <v>54950</v>
      </c>
      <c r="O5" s="13">
        <v>58551</v>
      </c>
      <c r="P5" s="13">
        <v>56960</v>
      </c>
      <c r="Q5" s="13">
        <v>55924</v>
      </c>
      <c r="R5" s="13">
        <v>53383</v>
      </c>
      <c r="S5" s="13">
        <v>52031</v>
      </c>
      <c r="T5" s="13">
        <v>52574</v>
      </c>
      <c r="U5" s="49">
        <f>(T5-J5)/J5</f>
        <v>0.18620969743462468</v>
      </c>
      <c r="V5" s="50"/>
    </row>
    <row r="6" spans="1:22" x14ac:dyDescent="0.2">
      <c r="B6" s="42">
        <v>78.2</v>
      </c>
      <c r="C6" s="42">
        <v>78.599999999999994</v>
      </c>
      <c r="D6" s="42">
        <v>79.900000000000006</v>
      </c>
      <c r="E6" s="42">
        <v>81.2</v>
      </c>
      <c r="F6" s="42">
        <v>82.8</v>
      </c>
      <c r="G6" s="42">
        <v>84.5</v>
      </c>
      <c r="H6" s="42">
        <v>86.3</v>
      </c>
      <c r="I6" s="43">
        <v>0.87742064284288279</v>
      </c>
      <c r="J6" s="43">
        <v>0.89169494909163494</v>
      </c>
      <c r="K6" s="43">
        <v>0.90497105210620876</v>
      </c>
      <c r="L6" s="43">
        <v>0.93042523457775994</v>
      </c>
      <c r="M6" s="43">
        <v>0.93122379716510284</v>
      </c>
      <c r="N6" s="43">
        <v>0.94539828309043705</v>
      </c>
      <c r="O6" s="43">
        <v>0.96536234777400665</v>
      </c>
      <c r="P6" s="43">
        <v>0.98422838889997988</v>
      </c>
      <c r="Q6" s="43">
        <v>0.9928129367139148</v>
      </c>
      <c r="R6" s="43">
        <v>0.99780395288480717</v>
      </c>
      <c r="S6" s="44">
        <v>0.99820323417847867</v>
      </c>
      <c r="T6" s="43">
        <v>1</v>
      </c>
      <c r="U6" s="49">
        <f t="shared" ref="U6:U7" si="0">(T6-J6)/J6</f>
        <v>0.12145975596104347</v>
      </c>
      <c r="V6" s="50"/>
    </row>
    <row r="7" spans="1:22" x14ac:dyDescent="0.2">
      <c r="A7" s="9" t="s">
        <v>34</v>
      </c>
      <c r="B7" s="45">
        <f t="shared" ref="B7:H7" si="1">(B5/B6)*100</f>
        <v>27097.186700767263</v>
      </c>
      <c r="C7" s="45">
        <f t="shared" si="1"/>
        <v>31157.760814249366</v>
      </c>
      <c r="D7" s="45">
        <f t="shared" si="1"/>
        <v>32659.574468085106</v>
      </c>
      <c r="E7" s="45">
        <f t="shared" si="1"/>
        <v>34370.689655172413</v>
      </c>
      <c r="F7" s="45">
        <f t="shared" si="1"/>
        <v>35580.917874396138</v>
      </c>
      <c r="G7" s="45">
        <f t="shared" si="1"/>
        <v>37628.402366863906</v>
      </c>
      <c r="H7" s="45">
        <f t="shared" si="1"/>
        <v>39636.152954808807</v>
      </c>
      <c r="I7" s="46">
        <f>(I5/I6)</f>
        <v>44317.398179749718</v>
      </c>
      <c r="J7" s="46">
        <f t="shared" ref="J7:T7" si="2">(J5/J6)</f>
        <v>49704.217843949409</v>
      </c>
      <c r="K7" s="46">
        <f t="shared" si="2"/>
        <v>55836.040150011031</v>
      </c>
      <c r="L7" s="46">
        <f t="shared" si="2"/>
        <v>63093.731573865472</v>
      </c>
      <c r="M7" s="46">
        <f t="shared" si="2"/>
        <v>57943.106871047268</v>
      </c>
      <c r="N7" s="46">
        <f t="shared" si="2"/>
        <v>58123.651145602373</v>
      </c>
      <c r="O7" s="46">
        <f t="shared" si="2"/>
        <v>60651.837245372772</v>
      </c>
      <c r="P7" s="46">
        <f t="shared" si="2"/>
        <v>57872.746450304272</v>
      </c>
      <c r="Q7" s="46">
        <f t="shared" si="2"/>
        <v>56328.838930223217</v>
      </c>
      <c r="R7" s="46">
        <f t="shared" si="2"/>
        <v>53500.489595838342</v>
      </c>
      <c r="S7" s="46">
        <f t="shared" si="2"/>
        <v>52124.6558</v>
      </c>
      <c r="T7" s="46">
        <f t="shared" si="2"/>
        <v>52574</v>
      </c>
      <c r="U7" s="49">
        <f t="shared" si="0"/>
        <v>5.7737195765971298E-2</v>
      </c>
      <c r="V7" s="49">
        <f>(T7-L7)/L7</f>
        <v>-0.16673180221635409</v>
      </c>
    </row>
    <row r="8" spans="1:22" x14ac:dyDescent="0.2">
      <c r="A8" s="10" t="s">
        <v>24</v>
      </c>
      <c r="I8" s="47">
        <v>0.69699999999999995</v>
      </c>
      <c r="J8" s="48">
        <v>0.70199999999999996</v>
      </c>
      <c r="K8" s="48">
        <v>0.69</v>
      </c>
      <c r="L8" s="48">
        <v>0.68700000000000006</v>
      </c>
      <c r="M8" s="48">
        <v>0.66600000000000004</v>
      </c>
      <c r="N8" s="48">
        <v>0.65600000000000003</v>
      </c>
      <c r="O8" s="48">
        <v>0.67</v>
      </c>
      <c r="P8" s="48">
        <v>0.66900000000000004</v>
      </c>
      <c r="Q8" s="48">
        <v>0.65200000000000002</v>
      </c>
      <c r="R8" s="48">
        <v>0.66400000000000003</v>
      </c>
      <c r="S8" s="48">
        <v>0.69099999999999995</v>
      </c>
      <c r="T8" s="48">
        <v>0.71799999999999997</v>
      </c>
      <c r="U8" s="50"/>
      <c r="V8" s="50"/>
    </row>
    <row r="9" spans="1:22" x14ac:dyDescent="0.2">
      <c r="A9" s="10" t="s">
        <v>25</v>
      </c>
      <c r="I9" s="47">
        <v>0.30299999999999999</v>
      </c>
      <c r="J9" s="48">
        <v>0.29799999999999999</v>
      </c>
      <c r="K9" s="48">
        <v>0.31</v>
      </c>
      <c r="L9" s="48">
        <v>0.313</v>
      </c>
      <c r="M9" s="48">
        <v>0.33400000000000002</v>
      </c>
      <c r="N9" s="48">
        <v>0.34399999999999997</v>
      </c>
      <c r="O9" s="48">
        <v>0.33</v>
      </c>
      <c r="P9" s="48">
        <v>0.33100000000000002</v>
      </c>
      <c r="Q9" s="48">
        <v>0.34799999999999998</v>
      </c>
      <c r="R9" s="48">
        <v>0.33600000000000002</v>
      </c>
      <c r="S9" s="48">
        <v>0.309</v>
      </c>
      <c r="T9" s="48">
        <v>0.28199999999999997</v>
      </c>
      <c r="U9" s="50"/>
      <c r="V9" s="50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/>
  </sheetViews>
  <sheetFormatPr baseColWidth="10" defaultRowHeight="11.25" x14ac:dyDescent="0.2"/>
  <cols>
    <col min="1" max="1" width="21" style="10" customWidth="1"/>
    <col min="2" max="10" width="7.140625" style="10" hidden="1" customWidth="1"/>
    <col min="11" max="21" width="7.140625" style="10" customWidth="1"/>
    <col min="22" max="255" width="11.42578125" style="10"/>
    <col min="256" max="257" width="21" style="10" customWidth="1"/>
    <col min="258" max="277" width="7.140625" style="10" customWidth="1"/>
    <col min="278" max="511" width="11.42578125" style="10"/>
    <col min="512" max="513" width="21" style="10" customWidth="1"/>
    <col min="514" max="533" width="7.140625" style="10" customWidth="1"/>
    <col min="534" max="767" width="11.42578125" style="10"/>
    <col min="768" max="769" width="21" style="10" customWidth="1"/>
    <col min="770" max="789" width="7.140625" style="10" customWidth="1"/>
    <col min="790" max="1023" width="11.42578125" style="10"/>
    <col min="1024" max="1025" width="21" style="10" customWidth="1"/>
    <col min="1026" max="1045" width="7.140625" style="10" customWidth="1"/>
    <col min="1046" max="1279" width="11.42578125" style="10"/>
    <col min="1280" max="1281" width="21" style="10" customWidth="1"/>
    <col min="1282" max="1301" width="7.140625" style="10" customWidth="1"/>
    <col min="1302" max="1535" width="11.42578125" style="10"/>
    <col min="1536" max="1537" width="21" style="10" customWidth="1"/>
    <col min="1538" max="1557" width="7.140625" style="10" customWidth="1"/>
    <col min="1558" max="1791" width="11.42578125" style="10"/>
    <col min="1792" max="1793" width="21" style="10" customWidth="1"/>
    <col min="1794" max="1813" width="7.140625" style="10" customWidth="1"/>
    <col min="1814" max="2047" width="11.42578125" style="10"/>
    <col min="2048" max="2049" width="21" style="10" customWidth="1"/>
    <col min="2050" max="2069" width="7.140625" style="10" customWidth="1"/>
    <col min="2070" max="2303" width="11.42578125" style="10"/>
    <col min="2304" max="2305" width="21" style="10" customWidth="1"/>
    <col min="2306" max="2325" width="7.140625" style="10" customWidth="1"/>
    <col min="2326" max="2559" width="11.42578125" style="10"/>
    <col min="2560" max="2561" width="21" style="10" customWidth="1"/>
    <col min="2562" max="2581" width="7.140625" style="10" customWidth="1"/>
    <col min="2582" max="2815" width="11.42578125" style="10"/>
    <col min="2816" max="2817" width="21" style="10" customWidth="1"/>
    <col min="2818" max="2837" width="7.140625" style="10" customWidth="1"/>
    <col min="2838" max="3071" width="11.42578125" style="10"/>
    <col min="3072" max="3073" width="21" style="10" customWidth="1"/>
    <col min="3074" max="3093" width="7.140625" style="10" customWidth="1"/>
    <col min="3094" max="3327" width="11.42578125" style="10"/>
    <col min="3328" max="3329" width="21" style="10" customWidth="1"/>
    <col min="3330" max="3349" width="7.140625" style="10" customWidth="1"/>
    <col min="3350" max="3583" width="11.42578125" style="10"/>
    <col min="3584" max="3585" width="21" style="10" customWidth="1"/>
    <col min="3586" max="3605" width="7.140625" style="10" customWidth="1"/>
    <col min="3606" max="3839" width="11.42578125" style="10"/>
    <col min="3840" max="3841" width="21" style="10" customWidth="1"/>
    <col min="3842" max="3861" width="7.140625" style="10" customWidth="1"/>
    <col min="3862" max="4095" width="11.42578125" style="10"/>
    <col min="4096" max="4097" width="21" style="10" customWidth="1"/>
    <col min="4098" max="4117" width="7.140625" style="10" customWidth="1"/>
    <col min="4118" max="4351" width="11.42578125" style="10"/>
    <col min="4352" max="4353" width="21" style="10" customWidth="1"/>
    <col min="4354" max="4373" width="7.140625" style="10" customWidth="1"/>
    <col min="4374" max="4607" width="11.42578125" style="10"/>
    <col min="4608" max="4609" width="21" style="10" customWidth="1"/>
    <col min="4610" max="4629" width="7.140625" style="10" customWidth="1"/>
    <col min="4630" max="4863" width="11.42578125" style="10"/>
    <col min="4864" max="4865" width="21" style="10" customWidth="1"/>
    <col min="4866" max="4885" width="7.140625" style="10" customWidth="1"/>
    <col min="4886" max="5119" width="11.42578125" style="10"/>
    <col min="5120" max="5121" width="21" style="10" customWidth="1"/>
    <col min="5122" max="5141" width="7.140625" style="10" customWidth="1"/>
    <col min="5142" max="5375" width="11.42578125" style="10"/>
    <col min="5376" max="5377" width="21" style="10" customWidth="1"/>
    <col min="5378" max="5397" width="7.140625" style="10" customWidth="1"/>
    <col min="5398" max="5631" width="11.42578125" style="10"/>
    <col min="5632" max="5633" width="21" style="10" customWidth="1"/>
    <col min="5634" max="5653" width="7.140625" style="10" customWidth="1"/>
    <col min="5654" max="5887" width="11.42578125" style="10"/>
    <col min="5888" max="5889" width="21" style="10" customWidth="1"/>
    <col min="5890" max="5909" width="7.140625" style="10" customWidth="1"/>
    <col min="5910" max="6143" width="11.42578125" style="10"/>
    <col min="6144" max="6145" width="21" style="10" customWidth="1"/>
    <col min="6146" max="6165" width="7.140625" style="10" customWidth="1"/>
    <col min="6166" max="6399" width="11.42578125" style="10"/>
    <col min="6400" max="6401" width="21" style="10" customWidth="1"/>
    <col min="6402" max="6421" width="7.140625" style="10" customWidth="1"/>
    <col min="6422" max="6655" width="11.42578125" style="10"/>
    <col min="6656" max="6657" width="21" style="10" customWidth="1"/>
    <col min="6658" max="6677" width="7.140625" style="10" customWidth="1"/>
    <col min="6678" max="6911" width="11.42578125" style="10"/>
    <col min="6912" max="6913" width="21" style="10" customWidth="1"/>
    <col min="6914" max="6933" width="7.140625" style="10" customWidth="1"/>
    <col min="6934" max="7167" width="11.42578125" style="10"/>
    <col min="7168" max="7169" width="21" style="10" customWidth="1"/>
    <col min="7170" max="7189" width="7.140625" style="10" customWidth="1"/>
    <col min="7190" max="7423" width="11.42578125" style="10"/>
    <col min="7424" max="7425" width="21" style="10" customWidth="1"/>
    <col min="7426" max="7445" width="7.140625" style="10" customWidth="1"/>
    <col min="7446" max="7679" width="11.42578125" style="10"/>
    <col min="7680" max="7681" width="21" style="10" customWidth="1"/>
    <col min="7682" max="7701" width="7.140625" style="10" customWidth="1"/>
    <col min="7702" max="7935" width="11.42578125" style="10"/>
    <col min="7936" max="7937" width="21" style="10" customWidth="1"/>
    <col min="7938" max="7957" width="7.140625" style="10" customWidth="1"/>
    <col min="7958" max="8191" width="11.42578125" style="10"/>
    <col min="8192" max="8193" width="21" style="10" customWidth="1"/>
    <col min="8194" max="8213" width="7.140625" style="10" customWidth="1"/>
    <col min="8214" max="8447" width="11.42578125" style="10"/>
    <col min="8448" max="8449" width="21" style="10" customWidth="1"/>
    <col min="8450" max="8469" width="7.140625" style="10" customWidth="1"/>
    <col min="8470" max="8703" width="11.42578125" style="10"/>
    <col min="8704" max="8705" width="21" style="10" customWidth="1"/>
    <col min="8706" max="8725" width="7.140625" style="10" customWidth="1"/>
    <col min="8726" max="8959" width="11.42578125" style="10"/>
    <col min="8960" max="8961" width="21" style="10" customWidth="1"/>
    <col min="8962" max="8981" width="7.140625" style="10" customWidth="1"/>
    <col min="8982" max="9215" width="11.42578125" style="10"/>
    <col min="9216" max="9217" width="21" style="10" customWidth="1"/>
    <col min="9218" max="9237" width="7.140625" style="10" customWidth="1"/>
    <col min="9238" max="9471" width="11.42578125" style="10"/>
    <col min="9472" max="9473" width="21" style="10" customWidth="1"/>
    <col min="9474" max="9493" width="7.140625" style="10" customWidth="1"/>
    <col min="9494" max="9727" width="11.42578125" style="10"/>
    <col min="9728" max="9729" width="21" style="10" customWidth="1"/>
    <col min="9730" max="9749" width="7.140625" style="10" customWidth="1"/>
    <col min="9750" max="9983" width="11.42578125" style="10"/>
    <col min="9984" max="9985" width="21" style="10" customWidth="1"/>
    <col min="9986" max="10005" width="7.140625" style="10" customWidth="1"/>
    <col min="10006" max="10239" width="11.42578125" style="10"/>
    <col min="10240" max="10241" width="21" style="10" customWidth="1"/>
    <col min="10242" max="10261" width="7.140625" style="10" customWidth="1"/>
    <col min="10262" max="10495" width="11.42578125" style="10"/>
    <col min="10496" max="10497" width="21" style="10" customWidth="1"/>
    <col min="10498" max="10517" width="7.140625" style="10" customWidth="1"/>
    <col min="10518" max="10751" width="11.42578125" style="10"/>
    <col min="10752" max="10753" width="21" style="10" customWidth="1"/>
    <col min="10754" max="10773" width="7.140625" style="10" customWidth="1"/>
    <col min="10774" max="11007" width="11.42578125" style="10"/>
    <col min="11008" max="11009" width="21" style="10" customWidth="1"/>
    <col min="11010" max="11029" width="7.140625" style="10" customWidth="1"/>
    <col min="11030" max="11263" width="11.42578125" style="10"/>
    <col min="11264" max="11265" width="21" style="10" customWidth="1"/>
    <col min="11266" max="11285" width="7.140625" style="10" customWidth="1"/>
    <col min="11286" max="11519" width="11.42578125" style="10"/>
    <col min="11520" max="11521" width="21" style="10" customWidth="1"/>
    <col min="11522" max="11541" width="7.140625" style="10" customWidth="1"/>
    <col min="11542" max="11775" width="11.42578125" style="10"/>
    <col min="11776" max="11777" width="21" style="10" customWidth="1"/>
    <col min="11778" max="11797" width="7.140625" style="10" customWidth="1"/>
    <col min="11798" max="12031" width="11.42578125" style="10"/>
    <col min="12032" max="12033" width="21" style="10" customWidth="1"/>
    <col min="12034" max="12053" width="7.140625" style="10" customWidth="1"/>
    <col min="12054" max="12287" width="11.42578125" style="10"/>
    <col min="12288" max="12289" width="21" style="10" customWidth="1"/>
    <col min="12290" max="12309" width="7.140625" style="10" customWidth="1"/>
    <col min="12310" max="12543" width="11.42578125" style="10"/>
    <col min="12544" max="12545" width="21" style="10" customWidth="1"/>
    <col min="12546" max="12565" width="7.140625" style="10" customWidth="1"/>
    <col min="12566" max="12799" width="11.42578125" style="10"/>
    <col min="12800" max="12801" width="21" style="10" customWidth="1"/>
    <col min="12802" max="12821" width="7.140625" style="10" customWidth="1"/>
    <col min="12822" max="13055" width="11.42578125" style="10"/>
    <col min="13056" max="13057" width="21" style="10" customWidth="1"/>
    <col min="13058" max="13077" width="7.140625" style="10" customWidth="1"/>
    <col min="13078" max="13311" width="11.42578125" style="10"/>
    <col min="13312" max="13313" width="21" style="10" customWidth="1"/>
    <col min="13314" max="13333" width="7.140625" style="10" customWidth="1"/>
    <col min="13334" max="13567" width="11.42578125" style="10"/>
    <col min="13568" max="13569" width="21" style="10" customWidth="1"/>
    <col min="13570" max="13589" width="7.140625" style="10" customWidth="1"/>
    <col min="13590" max="13823" width="11.42578125" style="10"/>
    <col min="13824" max="13825" width="21" style="10" customWidth="1"/>
    <col min="13826" max="13845" width="7.140625" style="10" customWidth="1"/>
    <col min="13846" max="14079" width="11.42578125" style="10"/>
    <col min="14080" max="14081" width="21" style="10" customWidth="1"/>
    <col min="14082" max="14101" width="7.140625" style="10" customWidth="1"/>
    <col min="14102" max="14335" width="11.42578125" style="10"/>
    <col min="14336" max="14337" width="21" style="10" customWidth="1"/>
    <col min="14338" max="14357" width="7.140625" style="10" customWidth="1"/>
    <col min="14358" max="14591" width="11.42578125" style="10"/>
    <col min="14592" max="14593" width="21" style="10" customWidth="1"/>
    <col min="14594" max="14613" width="7.140625" style="10" customWidth="1"/>
    <col min="14614" max="14847" width="11.42578125" style="10"/>
    <col min="14848" max="14849" width="21" style="10" customWidth="1"/>
    <col min="14850" max="14869" width="7.140625" style="10" customWidth="1"/>
    <col min="14870" max="15103" width="11.42578125" style="10"/>
    <col min="15104" max="15105" width="21" style="10" customWidth="1"/>
    <col min="15106" max="15125" width="7.140625" style="10" customWidth="1"/>
    <col min="15126" max="15359" width="11.42578125" style="10"/>
    <col min="15360" max="15361" width="21" style="10" customWidth="1"/>
    <col min="15362" max="15381" width="7.140625" style="10" customWidth="1"/>
    <col min="15382" max="15615" width="11.42578125" style="10"/>
    <col min="15616" max="15617" width="21" style="10" customWidth="1"/>
    <col min="15618" max="15637" width="7.140625" style="10" customWidth="1"/>
    <col min="15638" max="15871" width="11.42578125" style="10"/>
    <col min="15872" max="15873" width="21" style="10" customWidth="1"/>
    <col min="15874" max="15893" width="7.140625" style="10" customWidth="1"/>
    <col min="15894" max="16127" width="11.42578125" style="10"/>
    <col min="16128" max="16129" width="21" style="10" customWidth="1"/>
    <col min="16130" max="16149" width="7.140625" style="10" customWidth="1"/>
    <col min="16150" max="16384" width="11.42578125" style="10"/>
  </cols>
  <sheetData>
    <row r="1" spans="1:21" x14ac:dyDescent="0.2">
      <c r="A1" s="9" t="s">
        <v>42</v>
      </c>
      <c r="B1" s="9"/>
    </row>
    <row r="2" spans="1:21" x14ac:dyDescent="0.2">
      <c r="A2" s="11" t="s">
        <v>35</v>
      </c>
      <c r="B2" s="11"/>
    </row>
    <row r="4" spans="1:21" x14ac:dyDescent="0.2">
      <c r="B4" s="26">
        <v>1997</v>
      </c>
      <c r="C4" s="27">
        <v>1998</v>
      </c>
      <c r="D4" s="27">
        <v>1999</v>
      </c>
      <c r="E4" s="27">
        <v>2000</v>
      </c>
      <c r="F4" s="27">
        <v>2001</v>
      </c>
      <c r="G4" s="27">
        <v>2002</v>
      </c>
      <c r="H4" s="27">
        <v>2003</v>
      </c>
      <c r="I4" s="27">
        <v>2004</v>
      </c>
      <c r="J4" s="27">
        <v>2005</v>
      </c>
      <c r="K4" s="12">
        <v>2006</v>
      </c>
      <c r="L4" s="12">
        <v>2007</v>
      </c>
      <c r="M4" s="12">
        <v>2008</v>
      </c>
      <c r="N4" s="12">
        <v>2009</v>
      </c>
      <c r="O4" s="12">
        <v>2010</v>
      </c>
      <c r="P4" s="12">
        <v>2011</v>
      </c>
      <c r="Q4" s="12">
        <v>2012</v>
      </c>
      <c r="R4" s="12">
        <v>2013</v>
      </c>
      <c r="S4" s="12">
        <v>2014</v>
      </c>
      <c r="T4" s="12">
        <v>2015</v>
      </c>
      <c r="U4" s="12">
        <v>2016</v>
      </c>
    </row>
    <row r="5" spans="1:21" x14ac:dyDescent="0.2">
      <c r="A5" s="16" t="s">
        <v>23</v>
      </c>
      <c r="B5" s="28">
        <f>B6+B7</f>
        <v>20250</v>
      </c>
      <c r="C5" s="28">
        <f t="shared" ref="C5:J5" si="0">C6+C7</f>
        <v>21190</v>
      </c>
      <c r="D5" s="28">
        <f t="shared" si="0"/>
        <v>24490</v>
      </c>
      <c r="E5" s="28">
        <f t="shared" si="0"/>
        <v>26095</v>
      </c>
      <c r="F5" s="28">
        <f t="shared" si="0"/>
        <v>27909</v>
      </c>
      <c r="G5" s="28">
        <f t="shared" si="0"/>
        <v>29461</v>
      </c>
      <c r="H5" s="28">
        <f t="shared" si="0"/>
        <v>31796</v>
      </c>
      <c r="I5" s="28">
        <f t="shared" si="0"/>
        <v>34206</v>
      </c>
      <c r="J5" s="28">
        <f t="shared" si="0"/>
        <v>38885</v>
      </c>
      <c r="K5" s="17">
        <v>49704.217843949402</v>
      </c>
      <c r="L5" s="17">
        <v>55836.040150011038</v>
      </c>
      <c r="M5" s="17">
        <v>63093.73157386548</v>
      </c>
      <c r="N5" s="17">
        <v>57943.106871047275</v>
      </c>
      <c r="O5" s="17">
        <v>58123.651145602365</v>
      </c>
      <c r="P5" s="17">
        <v>60651.837245372772</v>
      </c>
      <c r="Q5" s="17">
        <v>57872.746450304272</v>
      </c>
      <c r="R5" s="17">
        <v>56328.83893022321</v>
      </c>
      <c r="S5" s="17">
        <v>53500.489595838342</v>
      </c>
      <c r="T5" s="17">
        <v>52124.6558</v>
      </c>
      <c r="U5" s="17">
        <v>52574</v>
      </c>
    </row>
    <row r="6" spans="1:21" x14ac:dyDescent="0.2">
      <c r="A6" s="18" t="s">
        <v>28</v>
      </c>
      <c r="B6" s="29">
        <v>14150</v>
      </c>
      <c r="C6" s="30">
        <v>14770</v>
      </c>
      <c r="D6" s="30">
        <v>17040</v>
      </c>
      <c r="E6" s="30">
        <v>17939</v>
      </c>
      <c r="F6" s="30">
        <v>19215</v>
      </c>
      <c r="G6" s="30">
        <v>20490</v>
      </c>
      <c r="H6" s="30">
        <v>21941</v>
      </c>
      <c r="I6" s="30">
        <v>24139</v>
      </c>
      <c r="J6" s="30">
        <v>27999</v>
      </c>
      <c r="K6" s="19">
        <v>36405.948057763351</v>
      </c>
      <c r="L6" s="19">
        <v>41594.700639752926</v>
      </c>
      <c r="M6" s="19">
        <v>47324.597789936714</v>
      </c>
      <c r="N6" s="19">
        <v>42917.717654625361</v>
      </c>
      <c r="O6" s="19">
        <v>42491.086263330173</v>
      </c>
      <c r="P6" s="19">
        <v>44186.51721642023</v>
      </c>
      <c r="Q6" s="19">
        <v>43103.816632860049</v>
      </c>
      <c r="R6" s="20">
        <v>41422.707621154237</v>
      </c>
      <c r="S6" s="19">
        <v>39170.019207683079</v>
      </c>
      <c r="T6" s="19">
        <v>37594.548600000002</v>
      </c>
      <c r="U6" s="19">
        <v>36802</v>
      </c>
    </row>
    <row r="7" spans="1:21" x14ac:dyDescent="0.2">
      <c r="A7" s="21" t="s">
        <v>29</v>
      </c>
      <c r="B7" s="31">
        <v>6100</v>
      </c>
      <c r="C7" s="32">
        <v>6420</v>
      </c>
      <c r="D7" s="32">
        <v>7450</v>
      </c>
      <c r="E7" s="32">
        <v>8156</v>
      </c>
      <c r="F7" s="32">
        <v>8694</v>
      </c>
      <c r="G7" s="32">
        <v>8971</v>
      </c>
      <c r="H7" s="32">
        <v>9855</v>
      </c>
      <c r="I7" s="32">
        <v>10067</v>
      </c>
      <c r="J7" s="32">
        <v>10886</v>
      </c>
      <c r="K7" s="22">
        <v>13298.269786186054</v>
      </c>
      <c r="L7" s="22">
        <v>14241.339510258109</v>
      </c>
      <c r="M7" s="22">
        <v>15769.133783928766</v>
      </c>
      <c r="N7" s="22">
        <v>15025.389216421911</v>
      </c>
      <c r="O7" s="22">
        <v>15632.564882272203</v>
      </c>
      <c r="P7" s="22">
        <v>16465.320028952541</v>
      </c>
      <c r="Q7" s="22">
        <v>14768.929817444223</v>
      </c>
      <c r="R7" s="22">
        <v>14906.131309068975</v>
      </c>
      <c r="S7" s="22">
        <v>14330.470388155263</v>
      </c>
      <c r="T7" s="22">
        <v>14530.107200000002</v>
      </c>
      <c r="U7" s="22">
        <v>15772</v>
      </c>
    </row>
    <row r="8" spans="1:21" x14ac:dyDescent="0.2">
      <c r="A8" s="23" t="s">
        <v>30</v>
      </c>
      <c r="B8" s="52">
        <f t="shared" ref="B8:U8" si="1">B6/B5</f>
        <v>0.6987654320987654</v>
      </c>
      <c r="C8" s="52">
        <f t="shared" si="1"/>
        <v>0.69702689948088725</v>
      </c>
      <c r="D8" s="52">
        <f t="shared" si="1"/>
        <v>0.69579420171498574</v>
      </c>
      <c r="E8" s="52">
        <f t="shared" si="1"/>
        <v>0.68744970300823915</v>
      </c>
      <c r="F8" s="52">
        <f t="shared" si="1"/>
        <v>0.68848758465011284</v>
      </c>
      <c r="G8" s="52">
        <f t="shared" si="1"/>
        <v>0.69549574013102067</v>
      </c>
      <c r="H8" s="52">
        <f t="shared" si="1"/>
        <v>0.69005535287457542</v>
      </c>
      <c r="I8" s="52">
        <f t="shared" si="1"/>
        <v>0.7056949073262001</v>
      </c>
      <c r="J8" s="52">
        <f t="shared" si="1"/>
        <v>0.72004629034332002</v>
      </c>
      <c r="K8" s="53">
        <f t="shared" si="1"/>
        <v>0.73245188511089554</v>
      </c>
      <c r="L8" s="53">
        <f t="shared" si="1"/>
        <v>0.74494359786265574</v>
      </c>
      <c r="M8" s="53">
        <f t="shared" si="1"/>
        <v>0.75006813845734532</v>
      </c>
      <c r="N8" s="53">
        <f t="shared" si="1"/>
        <v>0.74068720115645492</v>
      </c>
      <c r="O8" s="53">
        <f t="shared" si="1"/>
        <v>0.73104640582347602</v>
      </c>
      <c r="P8" s="53">
        <f t="shared" si="1"/>
        <v>0.72852726682721047</v>
      </c>
      <c r="Q8" s="53">
        <f t="shared" si="1"/>
        <v>0.74480337078651682</v>
      </c>
      <c r="R8" s="53">
        <f t="shared" si="1"/>
        <v>0.73537300622273083</v>
      </c>
      <c r="S8" s="53">
        <f t="shared" si="1"/>
        <v>0.73214319165277342</v>
      </c>
      <c r="T8" s="53">
        <f t="shared" si="1"/>
        <v>0.72124310507197631</v>
      </c>
      <c r="U8" s="54">
        <f t="shared" si="1"/>
        <v>0.70000380416175301</v>
      </c>
    </row>
    <row r="9" spans="1:21" x14ac:dyDescent="0.2">
      <c r="A9" s="24" t="s">
        <v>31</v>
      </c>
      <c r="B9" s="55">
        <f t="shared" ref="B9:U9" si="2">B7/B5</f>
        <v>0.3012345679012346</v>
      </c>
      <c r="C9" s="55">
        <f t="shared" si="2"/>
        <v>0.3029731005191128</v>
      </c>
      <c r="D9" s="55">
        <f t="shared" si="2"/>
        <v>0.30420579828501432</v>
      </c>
      <c r="E9" s="55">
        <f t="shared" si="2"/>
        <v>0.3125502969917609</v>
      </c>
      <c r="F9" s="55">
        <f t="shared" si="2"/>
        <v>0.31151241534988711</v>
      </c>
      <c r="G9" s="55">
        <f t="shared" si="2"/>
        <v>0.30450425986897933</v>
      </c>
      <c r="H9" s="55">
        <f t="shared" si="2"/>
        <v>0.30994464712542458</v>
      </c>
      <c r="I9" s="55">
        <f t="shared" si="2"/>
        <v>0.2943050926737999</v>
      </c>
      <c r="J9" s="55">
        <f t="shared" si="2"/>
        <v>0.27995370965667993</v>
      </c>
      <c r="K9" s="56">
        <f t="shared" si="2"/>
        <v>0.26754811488910452</v>
      </c>
      <c r="L9" s="56">
        <f t="shared" si="2"/>
        <v>0.25505640213734415</v>
      </c>
      <c r="M9" s="56">
        <f t="shared" si="2"/>
        <v>0.24993186154265468</v>
      </c>
      <c r="N9" s="56">
        <f t="shared" si="2"/>
        <v>0.25931279884354497</v>
      </c>
      <c r="O9" s="56">
        <f t="shared" si="2"/>
        <v>0.2689535941765242</v>
      </c>
      <c r="P9" s="56">
        <f t="shared" si="2"/>
        <v>0.27147273317278953</v>
      </c>
      <c r="Q9" s="56">
        <f t="shared" si="2"/>
        <v>0.25519662921348318</v>
      </c>
      <c r="R9" s="56">
        <f t="shared" si="2"/>
        <v>0.26462699377726917</v>
      </c>
      <c r="S9" s="56">
        <f t="shared" si="2"/>
        <v>0.26785680834722664</v>
      </c>
      <c r="T9" s="56">
        <f t="shared" si="2"/>
        <v>0.27875689492802369</v>
      </c>
      <c r="U9" s="57">
        <f t="shared" si="2"/>
        <v>0.29999619583824705</v>
      </c>
    </row>
    <row r="10" spans="1:21" x14ac:dyDescent="0.2">
      <c r="B10" s="14"/>
    </row>
    <row r="11" spans="1:21" x14ac:dyDescent="0.2">
      <c r="A11" s="1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SOMMAIRE</vt:lpstr>
      <vt:lpstr>Tab 1 Caractéristiq profession </vt:lpstr>
      <vt:lpstr>Graph 1 VA archi</vt:lpstr>
      <vt:lpstr>Tab2 Travaux archi privé publi</vt:lpstr>
      <vt:lpstr>Tab3 Travaux archi neuf rénov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tristan.picard tristan.picard</dc:creator>
  <cp:lastModifiedBy>edwige.millery</cp:lastModifiedBy>
  <dcterms:created xsi:type="dcterms:W3CDTF">2018-01-31T14:24:36Z</dcterms:created>
  <dcterms:modified xsi:type="dcterms:W3CDTF">2018-04-03T13:42:14Z</dcterms:modified>
</cp:coreProperties>
</file>