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Z-PUBLICATIONS 2007-2025\CHIFFRES CLES 2024\Tableaux Excel pour site MC\"/>
    </mc:Choice>
  </mc:AlternateContent>
  <xr:revisionPtr revIDLastSave="0" documentId="13_ncr:1_{90D0BA95-C6C6-46AC-B788-A4B4394EC4D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ommaire" sheetId="3" r:id="rId1"/>
    <sheet name="tableau1" sheetId="1" r:id="rId2"/>
    <sheet name="graphique1" sheetId="6" r:id="rId3"/>
    <sheet name="graphique2" sheetId="4" r:id="rId4"/>
    <sheet name="graphique3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9" i="6" l="1"/>
  <c r="K29" i="6"/>
  <c r="J29" i="6"/>
  <c r="I29" i="6"/>
  <c r="H29" i="6"/>
  <c r="G29" i="6"/>
  <c r="F29" i="6"/>
  <c r="E29" i="6"/>
  <c r="D29" i="6"/>
  <c r="C29" i="6"/>
  <c r="L28" i="6"/>
  <c r="K28" i="6"/>
  <c r="J28" i="6"/>
  <c r="I28" i="6"/>
  <c r="H28" i="6"/>
  <c r="G28" i="6"/>
  <c r="F28" i="6"/>
  <c r="E28" i="6"/>
  <c r="D28" i="6"/>
  <c r="C28" i="6"/>
  <c r="L27" i="6"/>
  <c r="K27" i="6"/>
  <c r="J27" i="6"/>
  <c r="I27" i="6"/>
  <c r="H27" i="6"/>
  <c r="G27" i="6"/>
  <c r="F27" i="6"/>
  <c r="E27" i="6"/>
  <c r="D27" i="6"/>
  <c r="C27" i="6"/>
  <c r="L26" i="6"/>
  <c r="K26" i="6"/>
  <c r="J26" i="6"/>
  <c r="I26" i="6"/>
  <c r="H26" i="6"/>
  <c r="G26" i="6"/>
  <c r="F26" i="6"/>
  <c r="E26" i="6"/>
  <c r="D26" i="6"/>
  <c r="C26" i="6"/>
  <c r="L25" i="6"/>
  <c r="K25" i="6"/>
  <c r="J25" i="6"/>
  <c r="I25" i="6"/>
  <c r="H25" i="6"/>
  <c r="G25" i="6"/>
  <c r="F25" i="6"/>
  <c r="E25" i="6"/>
  <c r="D25" i="6"/>
  <c r="C25" i="6"/>
  <c r="L24" i="6"/>
  <c r="K24" i="6"/>
  <c r="J24" i="6"/>
  <c r="I24" i="6"/>
  <c r="H24" i="6"/>
  <c r="G24" i="6"/>
  <c r="F24" i="6"/>
  <c r="E24" i="6"/>
  <c r="D24" i="6"/>
  <c r="C24" i="6"/>
  <c r="F11" i="1" l="1"/>
  <c r="F10" i="1"/>
  <c r="F9" i="1"/>
  <c r="F8" i="1"/>
  <c r="F7" i="1"/>
  <c r="F6" i="1"/>
  <c r="B17" i="4"/>
  <c r="H11" i="1" l="1"/>
  <c r="H10" i="1"/>
  <c r="H9" i="1"/>
  <c r="H8" i="1"/>
  <c r="H7" i="1"/>
  <c r="B24" i="6" l="1"/>
  <c r="H6" i="1" l="1"/>
  <c r="B29" i="6" l="1"/>
  <c r="B28" i="6"/>
  <c r="B27" i="6"/>
  <c r="B26" i="6"/>
  <c r="B25" i="6"/>
</calcChain>
</file>

<file path=xl/sharedStrings.xml><?xml version="1.0" encoding="utf-8"?>
<sst xmlns="http://schemas.openxmlformats.org/spreadsheetml/2006/main" count="85" uniqueCount="56">
  <si>
    <t>Solde commercial</t>
  </si>
  <si>
    <t>Objets d'art, de collection et anciens</t>
  </si>
  <si>
    <t>Livres</t>
  </si>
  <si>
    <t>Phono-vidéogrammes</t>
  </si>
  <si>
    <t>Presse</t>
  </si>
  <si>
    <t>Instruments de musique</t>
  </si>
  <si>
    <t>Partitions musicales</t>
  </si>
  <si>
    <t>Le taux de couverture du commerce extérieur est le rapport entre la valeur des exportations (FAB) et celle des importations (CAF).</t>
  </si>
  <si>
    <t>Le solde commercial est la différence entre la valeur des exportations et celle des importations.</t>
  </si>
  <si>
    <t>EXPORTATIONS DE PRODUITS CULTURELS</t>
  </si>
  <si>
    <t>IMPORTATIONS DE PRODUITS CULTURELS</t>
  </si>
  <si>
    <t>SOLDES COMMERCIAUX</t>
  </si>
  <si>
    <t>Langues</t>
  </si>
  <si>
    <t>Chinois</t>
  </si>
  <si>
    <t>Espagnol</t>
  </si>
  <si>
    <t>Italien</t>
  </si>
  <si>
    <t>Allemand</t>
  </si>
  <si>
    <t>Anglais</t>
  </si>
  <si>
    <t>Néerlandais</t>
  </si>
  <si>
    <t>Polonais</t>
  </si>
  <si>
    <t>Coréen</t>
  </si>
  <si>
    <t>Turc</t>
  </si>
  <si>
    <t>Portugais</t>
  </si>
  <si>
    <t>Autres langues</t>
  </si>
  <si>
    <t>Japonais</t>
  </si>
  <si>
    <t>Recettes en salles étrangères (millions d'euros constants)</t>
  </si>
  <si>
    <t>Commerce extérieur</t>
  </si>
  <si>
    <t>En %</t>
  </si>
  <si>
    <t>(%)</t>
  </si>
  <si>
    <t>2020*</t>
  </si>
  <si>
    <t>*À partir de 2020, le Royaume-Uni est intégré dans la zone des échanges extracommunautaires (Brexit).</t>
  </si>
  <si>
    <t>Phono-vidéogrammes**</t>
  </si>
  <si>
    <t>Unités et millions d’euros constants 2022</t>
  </si>
  <si>
    <t>Les chiffres pour 2023 publiés par UniFrance seront disponibles à l’automne 2024.</t>
  </si>
  <si>
    <t>Source : UniFrance / DEPS, ministère de la Culture, 2024</t>
  </si>
  <si>
    <t>Données du graphique 3 - Diffusion des films français en salle à l'international, 2012-2022</t>
  </si>
  <si>
    <t>Graphique 3 - Diffusion des films français en salle à l'international, 2012-2022</t>
  </si>
  <si>
    <t>Nombre de nouvelles sorties* (unités)</t>
  </si>
  <si>
    <t>*Hors continuations et ressorties</t>
  </si>
  <si>
    <t>Russe</t>
  </si>
  <si>
    <t>Données du graphique 2 - Cessions, coéditions et acquisitions de droits de traduction en 2023</t>
  </si>
  <si>
    <t>Cessions et coéditions par langue de traduction en 2023</t>
  </si>
  <si>
    <t>Principales langues dans le total des livres traduits en 2023</t>
  </si>
  <si>
    <t>Graphique 2 - Cessions, coéditions et acquisitions de droits de traduction en 2023</t>
  </si>
  <si>
    <t>Source : SNE / DEPS, ministère de la Culture, 2024</t>
  </si>
  <si>
    <t>Tableau 1 - Échanges extérieurs de produits culturels en 2023</t>
  </si>
  <si>
    <t>Source : Direction générale des douanes et droits indirects / DEPS, ministère de la Culture, 2024</t>
  </si>
  <si>
    <t>Exportations 2023</t>
  </si>
  <si>
    <t>Importations 2023</t>
  </si>
  <si>
    <t>Taux de couverture 2023</t>
  </si>
  <si>
    <t>Évolution 2023/2022</t>
  </si>
  <si>
    <t>Données du graphique 1 - Échanges extérieurs de biens culturels, 2013-2023</t>
  </si>
  <si>
    <t>Millions d'euros constants 2023</t>
  </si>
  <si>
    <t>**Phono-vidéogrammes : à la suite des changements de nomenclature, en 2007 et en 2017, les données ne sont pas entièrement comparables avec les années précédentes.</t>
  </si>
  <si>
    <t>Graphique 1 - Échanges de biens culturels, 2013-2023</t>
  </si>
  <si>
    <t>En millions d'euros courants et 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</si>
</sst>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%"/>
    <numFmt numFmtId="166" formatCode="0.0"/>
    <numFmt numFmtId="167" formatCode="0.000"/>
  </numFmts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8"/>
      <color rgb="FFFF0000"/>
      <name val="Arial"/>
      <family val="2"/>
    </font>
    <font>
      <b/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9" fontId="5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85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1" xfId="0" applyFont="1" applyBorder="1" applyAlignment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1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9" fontId="3" fillId="0" borderId="8" xfId="2" applyFont="1" applyBorder="1" applyAlignment="1">
      <alignment horizontal="center"/>
    </xf>
    <xf numFmtId="9" fontId="3" fillId="0" borderId="9" xfId="2" applyFont="1" applyBorder="1" applyAlignment="1">
      <alignment horizontal="center"/>
    </xf>
    <xf numFmtId="9" fontId="3" fillId="0" borderId="0" xfId="2" applyFont="1" applyBorder="1" applyAlignment="1">
      <alignment horizontal="center"/>
    </xf>
    <xf numFmtId="9" fontId="3" fillId="0" borderId="0" xfId="0" applyNumberFormat="1" applyFont="1"/>
    <xf numFmtId="0" fontId="6" fillId="0" borderId="10" xfId="0" applyFont="1" applyFill="1" applyBorder="1"/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10" fillId="0" borderId="0" xfId="3" applyFont="1" applyAlignment="1"/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6" fillId="0" borderId="0" xfId="0" applyFont="1" applyFill="1"/>
    <xf numFmtId="164" fontId="3" fillId="0" borderId="8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2" xfId="0" applyFont="1" applyBorder="1" applyAlignment="1"/>
    <xf numFmtId="3" fontId="3" fillId="0" borderId="0" xfId="0" applyNumberFormat="1" applyFont="1" applyAlignment="1">
      <alignment horizontal="center"/>
    </xf>
    <xf numFmtId="165" fontId="3" fillId="0" borderId="0" xfId="0" applyNumberFormat="1" applyFont="1"/>
    <xf numFmtId="3" fontId="6" fillId="0" borderId="0" xfId="0" applyNumberFormat="1" applyFont="1" applyFill="1" applyBorder="1" applyAlignment="1">
      <alignment horizontal="center"/>
    </xf>
    <xf numFmtId="166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9" fontId="3" fillId="0" borderId="0" xfId="2" applyFont="1" applyAlignment="1">
      <alignment horizontal="center"/>
    </xf>
    <xf numFmtId="167" fontId="3" fillId="0" borderId="0" xfId="0" applyNumberFormat="1" applyFont="1" applyAlignment="1">
      <alignment horizontal="center"/>
    </xf>
    <xf numFmtId="9" fontId="3" fillId="0" borderId="0" xfId="2" applyNumberFormat="1" applyFont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9" fontId="3" fillId="0" borderId="0" xfId="2" applyFont="1"/>
    <xf numFmtId="9" fontId="6" fillId="0" borderId="0" xfId="2" applyFont="1" applyFill="1" applyBorder="1" applyAlignment="1">
      <alignment horizontal="center"/>
    </xf>
    <xf numFmtId="2" fontId="3" fillId="0" borderId="0" xfId="0" applyNumberFormat="1" applyFont="1" applyAlignment="1">
      <alignment horizontal="center"/>
    </xf>
    <xf numFmtId="0" fontId="11" fillId="0" borderId="0" xfId="0" applyFont="1"/>
    <xf numFmtId="0" fontId="10" fillId="0" borderId="0" xfId="3" applyFont="1"/>
    <xf numFmtId="0" fontId="3" fillId="0" borderId="0" xfId="0" applyFont="1" applyBorder="1"/>
    <xf numFmtId="9" fontId="3" fillId="0" borderId="5" xfId="2" applyFont="1" applyBorder="1" applyAlignment="1">
      <alignment horizontal="center"/>
    </xf>
    <xf numFmtId="0" fontId="3" fillId="0" borderId="15" xfId="0" applyFont="1" applyBorder="1"/>
    <xf numFmtId="9" fontId="3" fillId="0" borderId="11" xfId="2" applyFont="1" applyBorder="1" applyAlignment="1">
      <alignment horizontal="center"/>
    </xf>
    <xf numFmtId="0" fontId="3" fillId="0" borderId="8" xfId="0" applyFont="1" applyBorder="1"/>
    <xf numFmtId="0" fontId="1" fillId="0" borderId="15" xfId="0" applyFont="1" applyBorder="1"/>
    <xf numFmtId="164" fontId="6" fillId="0" borderId="4" xfId="0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3" fontId="3" fillId="0" borderId="0" xfId="0" applyNumberFormat="1" applyFont="1"/>
    <xf numFmtId="0" fontId="8" fillId="0" borderId="0" xfId="0" applyFont="1"/>
    <xf numFmtId="164" fontId="3" fillId="0" borderId="0" xfId="0" applyNumberFormat="1" applyFont="1" applyAlignment="1">
      <alignment horizontal="center"/>
    </xf>
    <xf numFmtId="164" fontId="6" fillId="0" borderId="10" xfId="0" applyNumberFormat="1" applyFont="1" applyFill="1" applyBorder="1" applyAlignment="1">
      <alignment horizontal="center"/>
    </xf>
    <xf numFmtId="164" fontId="3" fillId="0" borderId="0" xfId="0" applyNumberFormat="1" applyFont="1"/>
    <xf numFmtId="0" fontId="6" fillId="0" borderId="0" xfId="0" applyFont="1"/>
    <xf numFmtId="0" fontId="6" fillId="0" borderId="1" xfId="0" applyFont="1" applyBorder="1"/>
    <xf numFmtId="0" fontId="7" fillId="0" borderId="10" xfId="0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166" fontId="6" fillId="0" borderId="1" xfId="0" applyNumberFormat="1" applyFont="1" applyBorder="1" applyAlignment="1">
      <alignment horizontal="center"/>
    </xf>
    <xf numFmtId="165" fontId="3" fillId="0" borderId="8" xfId="0" applyNumberFormat="1" applyFont="1" applyBorder="1" applyAlignment="1">
      <alignment horizontal="center"/>
    </xf>
    <xf numFmtId="165" fontId="3" fillId="0" borderId="9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1" fontId="6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4" fontId="3" fillId="0" borderId="0" xfId="0" applyNumberFormat="1" applyFont="1"/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4">
    <cellStyle name="Lien hypertexte" xfId="3" builtinId="8"/>
    <cellStyle name="Normal" xfId="0" builtinId="0"/>
    <cellStyle name="Normal 2" xfId="1" xr:uid="{00000000-0005-0000-0000-000002000000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zoomScale="115" zoomScaleNormal="115" workbookViewId="0"/>
  </sheetViews>
  <sheetFormatPr baseColWidth="10" defaultRowHeight="11.25" x14ac:dyDescent="0.2"/>
  <cols>
    <col min="1" max="1" width="17.7109375" style="7" bestFit="1" customWidth="1"/>
    <col min="2" max="2" width="58.5703125" style="7" bestFit="1" customWidth="1"/>
    <col min="3" max="16384" width="11.42578125" style="7"/>
  </cols>
  <sheetData>
    <row r="1" spans="1:2" x14ac:dyDescent="0.2">
      <c r="A1" s="8" t="s">
        <v>26</v>
      </c>
    </row>
    <row r="3" spans="1:2" x14ac:dyDescent="0.2">
      <c r="B3" s="23" t="s">
        <v>45</v>
      </c>
    </row>
    <row r="4" spans="1:2" x14ac:dyDescent="0.2">
      <c r="B4" s="48" t="s">
        <v>54</v>
      </c>
    </row>
    <row r="5" spans="1:2" x14ac:dyDescent="0.2">
      <c r="B5" s="48" t="s">
        <v>43</v>
      </c>
    </row>
    <row r="6" spans="1:2" x14ac:dyDescent="0.2">
      <c r="B6" s="48" t="s">
        <v>36</v>
      </c>
    </row>
  </sheetData>
  <hyperlinks>
    <hyperlink ref="B3" location="tableau1!A1" display="Tableau 1 - Échanges extérieurs de produits culturels en 2023" xr:uid="{00000000-0004-0000-0000-000000000000}"/>
    <hyperlink ref="B4" location="graphique1!A36" display="Graphique 1 - Échanges de biens culturels, 2013-2023" xr:uid="{00000000-0004-0000-0000-000001000000}"/>
    <hyperlink ref="B6" location="graphique3!A11" display="Graphique 3 - Diffusion des films français en salle à l'international, 2012-2022" xr:uid="{00000000-0004-0000-0000-000002000000}"/>
    <hyperlink ref="B5" location="graphique2!A20" display="Graphique 2 - Cessions, coéditions et acquisitions de droits de traduction en 2023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zoomScaleNormal="100" workbookViewId="0"/>
  </sheetViews>
  <sheetFormatPr baseColWidth="10" defaultRowHeight="11.25" x14ac:dyDescent="0.2"/>
  <cols>
    <col min="1" max="1" width="26.7109375" style="4" bestFit="1" customWidth="1"/>
    <col min="2" max="2" width="14.7109375" style="1" bestFit="1" customWidth="1"/>
    <col min="3" max="3" width="15.85546875" style="1" bestFit="1" customWidth="1"/>
    <col min="4" max="4" width="15" style="1" bestFit="1" customWidth="1"/>
    <col min="5" max="5" width="15.85546875" style="1" bestFit="1" customWidth="1"/>
    <col min="6" max="6" width="20.28515625" style="1" bestFit="1" customWidth="1"/>
    <col min="7" max="7" width="8.7109375" style="1" customWidth="1"/>
    <col min="8" max="8" width="8" style="1" customWidth="1"/>
    <col min="9" max="16384" width="11.42578125" style="1"/>
  </cols>
  <sheetData>
    <row r="1" spans="1:8" x14ac:dyDescent="0.2">
      <c r="A1" s="2" t="s">
        <v>45</v>
      </c>
    </row>
    <row r="2" spans="1:8" x14ac:dyDescent="0.2">
      <c r="A2" s="3" t="s">
        <v>55</v>
      </c>
    </row>
    <row r="4" spans="1:8" x14ac:dyDescent="0.2">
      <c r="B4" s="30" t="s">
        <v>47</v>
      </c>
      <c r="C4" s="82" t="s">
        <v>50</v>
      </c>
      <c r="D4" s="81" t="s">
        <v>48</v>
      </c>
      <c r="E4" s="82" t="s">
        <v>50</v>
      </c>
      <c r="F4" s="32" t="s">
        <v>49</v>
      </c>
      <c r="G4" s="83" t="s">
        <v>0</v>
      </c>
      <c r="H4" s="84"/>
    </row>
    <row r="5" spans="1:8" x14ac:dyDescent="0.2">
      <c r="B5" s="31"/>
      <c r="C5" s="77" t="s">
        <v>28</v>
      </c>
      <c r="D5" s="31"/>
      <c r="E5" s="77" t="s">
        <v>28</v>
      </c>
      <c r="F5" s="25"/>
      <c r="G5" s="6">
        <v>2022</v>
      </c>
      <c r="H5" s="24">
        <v>2023</v>
      </c>
    </row>
    <row r="6" spans="1:8" x14ac:dyDescent="0.2">
      <c r="A6" s="33" t="s">
        <v>1</v>
      </c>
      <c r="B6" s="55">
        <v>1719.67145</v>
      </c>
      <c r="C6" s="72">
        <v>-5.8111915897073203</v>
      </c>
      <c r="D6" s="55">
        <v>1384.859496</v>
      </c>
      <c r="E6" s="75">
        <v>17.874772288904129</v>
      </c>
      <c r="F6" s="26">
        <f>B6/D6</f>
        <v>1.2417660094522687</v>
      </c>
      <c r="G6" s="58">
        <v>650.91390899999988</v>
      </c>
      <c r="H6" s="29">
        <f>B6-D6</f>
        <v>334.81195400000001</v>
      </c>
    </row>
    <row r="7" spans="1:8" x14ac:dyDescent="0.2">
      <c r="A7" s="4" t="s">
        <v>2</v>
      </c>
      <c r="B7" s="56">
        <v>861.44378500000005</v>
      </c>
      <c r="C7" s="73">
        <v>7.1486487093440187</v>
      </c>
      <c r="D7" s="56">
        <v>895.68672900000001</v>
      </c>
      <c r="E7" s="73">
        <v>-4.1023802312122326</v>
      </c>
      <c r="F7" s="26">
        <f t="shared" ref="F7:F11" si="0">B7/D7</f>
        <v>0.96176906178097454</v>
      </c>
      <c r="G7" s="58">
        <v>-130.03234600000008</v>
      </c>
      <c r="H7" s="29">
        <f t="shared" ref="H7:H11" si="1">B7-D7</f>
        <v>-34.242943999999966</v>
      </c>
    </row>
    <row r="8" spans="1:8" x14ac:dyDescent="0.2">
      <c r="A8" s="4" t="s">
        <v>3</v>
      </c>
      <c r="B8" s="56">
        <v>449.95227</v>
      </c>
      <c r="C8" s="73">
        <v>5.3614444225984936</v>
      </c>
      <c r="D8" s="56">
        <v>482.77174400000001</v>
      </c>
      <c r="E8" s="73">
        <v>-1.1279938889591778</v>
      </c>
      <c r="F8" s="26">
        <f t="shared" si="0"/>
        <v>0.93201865186211064</v>
      </c>
      <c r="G8" s="58">
        <v>-61.223602000000028</v>
      </c>
      <c r="H8" s="29">
        <f t="shared" si="1"/>
        <v>-32.819474000000014</v>
      </c>
    </row>
    <row r="9" spans="1:8" x14ac:dyDescent="0.2">
      <c r="A9" s="4" t="s">
        <v>4</v>
      </c>
      <c r="B9" s="56">
        <v>236.12053599999999</v>
      </c>
      <c r="C9" s="73">
        <v>13.924004668827838</v>
      </c>
      <c r="D9" s="56">
        <v>155.24747099999999</v>
      </c>
      <c r="E9" s="73">
        <v>-15.303566890311815</v>
      </c>
      <c r="F9" s="26">
        <f t="shared" si="0"/>
        <v>1.5209299995617964</v>
      </c>
      <c r="G9" s="58">
        <v>23.962731000000019</v>
      </c>
      <c r="H9" s="29">
        <f t="shared" si="1"/>
        <v>80.873064999999997</v>
      </c>
    </row>
    <row r="10" spans="1:8" x14ac:dyDescent="0.2">
      <c r="A10" s="4" t="s">
        <v>5</v>
      </c>
      <c r="B10" s="56">
        <v>172.13064800000001</v>
      </c>
      <c r="C10" s="73">
        <v>10.6205366519875</v>
      </c>
      <c r="D10" s="56">
        <v>214.564582</v>
      </c>
      <c r="E10" s="73">
        <v>-21.240342819928937</v>
      </c>
      <c r="F10" s="26">
        <f t="shared" si="0"/>
        <v>0.802232346063527</v>
      </c>
      <c r="G10" s="58">
        <v>-116.824949</v>
      </c>
      <c r="H10" s="29">
        <f t="shared" si="1"/>
        <v>-42.433933999999994</v>
      </c>
    </row>
    <row r="11" spans="1:8" x14ac:dyDescent="0.2">
      <c r="A11" s="5" t="s">
        <v>6</v>
      </c>
      <c r="B11" s="57">
        <v>1.40377</v>
      </c>
      <c r="C11" s="74">
        <v>-1.9146545628338285</v>
      </c>
      <c r="D11" s="57">
        <v>8.4662140000000008</v>
      </c>
      <c r="E11" s="74">
        <v>-3.4324306444290742</v>
      </c>
      <c r="F11" s="27">
        <f t="shared" si="0"/>
        <v>0.16580847117731726</v>
      </c>
      <c r="G11" s="59">
        <v>-7.3359679999999994</v>
      </c>
      <c r="H11" s="76">
        <f t="shared" si="1"/>
        <v>-7.0624440000000011</v>
      </c>
    </row>
    <row r="12" spans="1:8" x14ac:dyDescent="0.2">
      <c r="A12" s="4" t="s">
        <v>7</v>
      </c>
    </row>
    <row r="13" spans="1:8" x14ac:dyDescent="0.2">
      <c r="A13" s="4" t="s">
        <v>8</v>
      </c>
    </row>
    <row r="14" spans="1:8" x14ac:dyDescent="0.2">
      <c r="A14" s="28"/>
    </row>
    <row r="15" spans="1:8" x14ac:dyDescent="0.2">
      <c r="A15" s="61" t="s">
        <v>46</v>
      </c>
    </row>
    <row r="16" spans="1:8" x14ac:dyDescent="0.2">
      <c r="D16" s="46"/>
    </row>
    <row r="17" spans="1:6" x14ac:dyDescent="0.2">
      <c r="A17" s="9"/>
    </row>
    <row r="19" spans="1:6" x14ac:dyDescent="0.2">
      <c r="C19" s="38"/>
      <c r="E19" s="38"/>
    </row>
    <row r="20" spans="1:6" x14ac:dyDescent="0.2">
      <c r="B20" s="40"/>
      <c r="D20" s="37"/>
      <c r="F20" s="40"/>
    </row>
    <row r="21" spans="1:6" x14ac:dyDescent="0.2">
      <c r="B21" s="39"/>
    </row>
    <row r="22" spans="1:6" x14ac:dyDescent="0.2">
      <c r="B22" s="41"/>
      <c r="D22" s="41"/>
    </row>
    <row r="26" spans="1:6" x14ac:dyDescent="0.2">
      <c r="B26" s="46"/>
    </row>
  </sheetData>
  <mergeCells count="1">
    <mergeCell ref="G4:H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8"/>
  <sheetViews>
    <sheetView zoomScale="110" zoomScaleNormal="110" workbookViewId="0">
      <selection activeCell="A36" sqref="A36"/>
    </sheetView>
  </sheetViews>
  <sheetFormatPr baseColWidth="10" defaultRowHeight="11.25" x14ac:dyDescent="0.2"/>
  <cols>
    <col min="1" max="1" width="34" style="7" customWidth="1"/>
    <col min="2" max="12" width="6.28515625" style="1" bestFit="1" customWidth="1"/>
    <col min="13" max="16384" width="11.42578125" style="7"/>
  </cols>
  <sheetData>
    <row r="1" spans="1:15" x14ac:dyDescent="0.2">
      <c r="A1" s="8" t="s">
        <v>51</v>
      </c>
    </row>
    <row r="2" spans="1:15" x14ac:dyDescent="0.2">
      <c r="A2" s="9" t="s">
        <v>52</v>
      </c>
      <c r="K2" s="62"/>
    </row>
    <row r="3" spans="1:15" x14ac:dyDescent="0.2">
      <c r="A3" s="9"/>
    </row>
    <row r="4" spans="1:15" x14ac:dyDescent="0.2">
      <c r="A4" s="8" t="s">
        <v>9</v>
      </c>
    </row>
    <row r="5" spans="1:15" x14ac:dyDescent="0.2">
      <c r="B5" s="43">
        <v>2013</v>
      </c>
      <c r="C5" s="43">
        <v>2014</v>
      </c>
      <c r="D5" s="43">
        <v>2015</v>
      </c>
      <c r="E5" s="43">
        <v>2016</v>
      </c>
      <c r="F5" s="43">
        <v>2017</v>
      </c>
      <c r="G5" s="43">
        <v>2018</v>
      </c>
      <c r="H5" s="43">
        <v>2019</v>
      </c>
      <c r="I5" s="43" t="s">
        <v>29</v>
      </c>
      <c r="J5" s="43">
        <v>2021</v>
      </c>
      <c r="K5" s="43">
        <v>2022</v>
      </c>
      <c r="L5" s="43">
        <v>2023</v>
      </c>
    </row>
    <row r="6" spans="1:15" x14ac:dyDescent="0.2">
      <c r="A6" s="7" t="s">
        <v>2</v>
      </c>
      <c r="B6" s="78">
        <v>761.87644748766479</v>
      </c>
      <c r="C6" s="78">
        <v>767.55279751776607</v>
      </c>
      <c r="D6" s="78">
        <v>763.72899999999993</v>
      </c>
      <c r="E6" s="78">
        <v>730.78632054630646</v>
      </c>
      <c r="F6" s="78">
        <v>719.7237134226865</v>
      </c>
      <c r="G6" s="78">
        <v>712.99718217664088</v>
      </c>
      <c r="H6" s="78">
        <v>769.23676623630297</v>
      </c>
      <c r="I6" s="78">
        <v>636.46960332701428</v>
      </c>
      <c r="J6" s="78">
        <v>838.15405129550504</v>
      </c>
      <c r="K6" s="78">
        <v>849.73663968511528</v>
      </c>
      <c r="L6" s="78">
        <v>861.44378500000005</v>
      </c>
      <c r="N6" s="44"/>
    </row>
    <row r="7" spans="1:15" x14ac:dyDescent="0.2">
      <c r="A7" s="7" t="s">
        <v>4</v>
      </c>
      <c r="B7" s="78">
        <v>445.42895982277719</v>
      </c>
      <c r="C7" s="78">
        <v>365.68511660494448</v>
      </c>
      <c r="D7" s="78">
        <v>351.18557716499998</v>
      </c>
      <c r="E7" s="78">
        <v>329.18575249227393</v>
      </c>
      <c r="F7" s="78">
        <v>307.41269324923621</v>
      </c>
      <c r="G7" s="78">
        <v>245.56501222972975</v>
      </c>
      <c r="H7" s="78">
        <v>249.65223526441162</v>
      </c>
      <c r="I7" s="78">
        <v>207.36098242654029</v>
      </c>
      <c r="J7" s="78">
        <v>220.35423075315748</v>
      </c>
      <c r="K7" s="78">
        <v>219.0597656477502</v>
      </c>
      <c r="L7" s="78">
        <v>236.12053599999999</v>
      </c>
      <c r="M7" s="44"/>
    </row>
    <row r="8" spans="1:15" x14ac:dyDescent="0.2">
      <c r="A8" s="7" t="s">
        <v>31</v>
      </c>
      <c r="B8" s="78">
        <v>410.11982680495419</v>
      </c>
      <c r="C8" s="78">
        <v>430.9343409068162</v>
      </c>
      <c r="D8" s="78">
        <v>398.25791767999999</v>
      </c>
      <c r="E8" s="78">
        <v>342.0791239557372</v>
      </c>
      <c r="F8" s="78">
        <v>519.17994901941461</v>
      </c>
      <c r="G8" s="78">
        <v>585.5359471911197</v>
      </c>
      <c r="H8" s="78">
        <v>582.80760295855168</v>
      </c>
      <c r="I8" s="78">
        <v>507.56969224170621</v>
      </c>
      <c r="J8" s="78">
        <v>548.01471529996286</v>
      </c>
      <c r="K8" s="78">
        <v>451.3659902859398</v>
      </c>
      <c r="L8" s="78">
        <v>449.95227</v>
      </c>
    </row>
    <row r="9" spans="1:15" x14ac:dyDescent="0.2">
      <c r="A9" s="7" t="s">
        <v>6</v>
      </c>
      <c r="B9" s="78">
        <v>2.9120934447689053</v>
      </c>
      <c r="C9" s="78">
        <v>2.8946051446301673</v>
      </c>
      <c r="D9" s="78">
        <v>2.3787555549999997</v>
      </c>
      <c r="E9" s="78">
        <v>1.8142415611604028</v>
      </c>
      <c r="F9" s="78">
        <v>1.5737380752931902</v>
      </c>
      <c r="G9" s="78">
        <v>1.9670461872586875</v>
      </c>
      <c r="H9" s="78">
        <v>1.8146576655550262</v>
      </c>
      <c r="I9" s="78">
        <v>1.5954062938388627</v>
      </c>
      <c r="J9" s="78">
        <v>2.3215453008915299</v>
      </c>
      <c r="K9" s="78">
        <v>1.5126412244539953</v>
      </c>
      <c r="L9" s="78">
        <v>1.40377</v>
      </c>
    </row>
    <row r="10" spans="1:15" x14ac:dyDescent="0.2">
      <c r="A10" s="7" t="s">
        <v>5</v>
      </c>
      <c r="B10" s="78">
        <v>227.38596314570535</v>
      </c>
      <c r="C10" s="78">
        <v>238.80492443198881</v>
      </c>
      <c r="D10" s="78">
        <v>264.25650000000002</v>
      </c>
      <c r="E10" s="78">
        <v>282.82293362077559</v>
      </c>
      <c r="F10" s="78">
        <v>288.1318109047009</v>
      </c>
      <c r="G10" s="78">
        <v>297.12642370173745</v>
      </c>
      <c r="H10" s="78">
        <v>191.5789141972368</v>
      </c>
      <c r="I10" s="78">
        <v>151.05024392890996</v>
      </c>
      <c r="J10" s="78">
        <v>167.77750468517829</v>
      </c>
      <c r="K10" s="78">
        <v>164.4623698096658</v>
      </c>
      <c r="L10" s="78">
        <v>172.13064800000001</v>
      </c>
    </row>
    <row r="11" spans="1:15" x14ac:dyDescent="0.2">
      <c r="A11" s="10" t="s">
        <v>1</v>
      </c>
      <c r="B11" s="79">
        <v>1928.2912093444768</v>
      </c>
      <c r="C11" s="79">
        <v>1330.0710639575618</v>
      </c>
      <c r="D11" s="79">
        <v>1500.732458035</v>
      </c>
      <c r="E11" s="79">
        <v>2164.7062225750174</v>
      </c>
      <c r="F11" s="79">
        <v>1552.4171565684439</v>
      </c>
      <c r="G11" s="79">
        <v>1414.1840721187259</v>
      </c>
      <c r="H11" s="79">
        <v>1535.428952720343</v>
      </c>
      <c r="I11" s="79">
        <v>1079.474993521327</v>
      </c>
      <c r="J11" s="79">
        <v>1709.3673447343979</v>
      </c>
      <c r="K11" s="79">
        <v>1929.7021457328303</v>
      </c>
      <c r="L11" s="79">
        <v>1719.67145</v>
      </c>
      <c r="O11" s="80"/>
    </row>
    <row r="12" spans="1:15" x14ac:dyDescent="0.2"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5" x14ac:dyDescent="0.2">
      <c r="A13" s="8" t="s">
        <v>10</v>
      </c>
      <c r="J13" s="62"/>
    </row>
    <row r="14" spans="1:15" x14ac:dyDescent="0.2">
      <c r="B14" s="43">
        <v>2013</v>
      </c>
      <c r="C14" s="43">
        <v>2014</v>
      </c>
      <c r="D14" s="43">
        <v>2015</v>
      </c>
      <c r="E14" s="43">
        <v>2016</v>
      </c>
      <c r="F14" s="43">
        <v>2017</v>
      </c>
      <c r="G14" s="43">
        <v>2018</v>
      </c>
      <c r="H14" s="43">
        <v>2019</v>
      </c>
      <c r="I14" s="43" t="s">
        <v>29</v>
      </c>
      <c r="J14" s="43">
        <v>2021</v>
      </c>
      <c r="K14" s="43">
        <v>2022</v>
      </c>
      <c r="L14" s="43">
        <v>2023</v>
      </c>
    </row>
    <row r="15" spans="1:15" x14ac:dyDescent="0.2">
      <c r="A15" s="7" t="s">
        <v>2</v>
      </c>
      <c r="B15" s="62">
        <v>834.92145806061819</v>
      </c>
      <c r="C15" s="62">
        <v>789.98598738864985</v>
      </c>
      <c r="D15" s="62">
        <v>753.56703256000003</v>
      </c>
      <c r="E15" s="62">
        <v>748.16514744292692</v>
      </c>
      <c r="F15" s="62">
        <v>751.48259699418554</v>
      </c>
      <c r="G15" s="62">
        <v>736.55478329633206</v>
      </c>
      <c r="H15" s="62">
        <v>790.10976245831353</v>
      </c>
      <c r="I15" s="62">
        <v>744.54655360189577</v>
      </c>
      <c r="J15" s="62">
        <v>923.1005173430533</v>
      </c>
      <c r="K15" s="62">
        <v>987.17105502587492</v>
      </c>
      <c r="L15" s="62">
        <v>895.68672900000001</v>
      </c>
    </row>
    <row r="16" spans="1:15" x14ac:dyDescent="0.2">
      <c r="A16" s="7" t="s">
        <v>4</v>
      </c>
      <c r="B16" s="62">
        <v>386.21639311247606</v>
      </c>
      <c r="C16" s="62">
        <v>368.70033029726756</v>
      </c>
      <c r="D16" s="62">
        <v>337.58504582500001</v>
      </c>
      <c r="E16" s="62">
        <v>334.33640852856149</v>
      </c>
      <c r="F16" s="62">
        <v>296.06811998620287</v>
      </c>
      <c r="G16" s="62">
        <v>282.89927134169886</v>
      </c>
      <c r="H16" s="62">
        <v>272.17952368747018</v>
      </c>
      <c r="I16" s="62">
        <v>189.85974517535544</v>
      </c>
      <c r="J16" s="62">
        <v>183.03442060271172</v>
      </c>
      <c r="K16" s="62">
        <v>193.73296023155862</v>
      </c>
      <c r="L16" s="62">
        <v>155.24747099999999</v>
      </c>
      <c r="M16" s="44"/>
    </row>
    <row r="17" spans="1:15" x14ac:dyDescent="0.2">
      <c r="A17" s="7" t="s">
        <v>31</v>
      </c>
      <c r="B17" s="62">
        <v>631.19625415366022</v>
      </c>
      <c r="C17" s="62">
        <v>578.9210289260335</v>
      </c>
      <c r="D17" s="62">
        <v>582.29070640999998</v>
      </c>
      <c r="E17" s="62">
        <v>591.5345120127605</v>
      </c>
      <c r="F17" s="62">
        <v>702.0390683453237</v>
      </c>
      <c r="G17" s="62">
        <v>685.3686921042472</v>
      </c>
      <c r="H17" s="62">
        <v>665.69971714626013</v>
      </c>
      <c r="I17" s="62">
        <v>550.75873343601893</v>
      </c>
      <c r="J17" s="62">
        <v>519.45699192514849</v>
      </c>
      <c r="K17" s="62">
        <v>516.07473549250062</v>
      </c>
      <c r="L17" s="62">
        <v>482.77174400000001</v>
      </c>
    </row>
    <row r="18" spans="1:15" x14ac:dyDescent="0.2">
      <c r="A18" s="7" t="s">
        <v>6</v>
      </c>
      <c r="B18" s="62">
        <v>5.5815124358070678</v>
      </c>
      <c r="C18" s="62">
        <v>6.3922530277249532</v>
      </c>
      <c r="D18" s="62">
        <v>5.2654065599999997</v>
      </c>
      <c r="E18" s="62">
        <v>5.4593095005482999</v>
      </c>
      <c r="F18" s="62">
        <v>6.0619587168621267</v>
      </c>
      <c r="G18" s="62">
        <v>5.7812247779922785</v>
      </c>
      <c r="H18" s="62">
        <v>7.4949162934730822</v>
      </c>
      <c r="I18" s="62">
        <v>6.6898664597156401</v>
      </c>
      <c r="J18" s="62">
        <v>7.588626263001486</v>
      </c>
      <c r="K18" s="62">
        <v>9.266207964213665</v>
      </c>
      <c r="L18" s="62">
        <v>8.4662140000000008</v>
      </c>
    </row>
    <row r="19" spans="1:15" x14ac:dyDescent="0.2">
      <c r="A19" s="7" t="s">
        <v>5</v>
      </c>
      <c r="B19" s="62">
        <v>314.99144094250329</v>
      </c>
      <c r="C19" s="62">
        <v>337.82454208787914</v>
      </c>
      <c r="D19" s="62">
        <v>375.83949999999993</v>
      </c>
      <c r="E19" s="62">
        <v>397.18131614495064</v>
      </c>
      <c r="F19" s="62">
        <v>391.73767884103677</v>
      </c>
      <c r="G19" s="62">
        <v>397.12389420849422</v>
      </c>
      <c r="H19" s="62">
        <v>257.99796996665077</v>
      </c>
      <c r="I19" s="62">
        <v>242.28032335071092</v>
      </c>
      <c r="J19" s="62">
        <v>278.75625112369983</v>
      </c>
      <c r="K19" s="62">
        <v>287.93755930620119</v>
      </c>
      <c r="L19" s="62">
        <v>214.564582</v>
      </c>
    </row>
    <row r="20" spans="1:15" x14ac:dyDescent="0.2">
      <c r="A20" s="10" t="s">
        <v>1</v>
      </c>
      <c r="B20" s="63">
        <v>566.28083778068674</v>
      </c>
      <c r="C20" s="63">
        <v>1065.9444714242832</v>
      </c>
      <c r="D20" s="63">
        <v>813.79900937499986</v>
      </c>
      <c r="E20" s="63">
        <v>727.29163675107156</v>
      </c>
      <c r="F20" s="63">
        <v>911.73951457573662</v>
      </c>
      <c r="G20" s="63">
        <v>873.80357029922777</v>
      </c>
      <c r="H20" s="63">
        <v>704.87174921867552</v>
      </c>
      <c r="I20" s="63">
        <v>786.9737195545024</v>
      </c>
      <c r="J20" s="63">
        <v>1274.2306161218423</v>
      </c>
      <c r="K20" s="63">
        <v>1241.735072366459</v>
      </c>
      <c r="L20" s="63">
        <v>1384.859496</v>
      </c>
      <c r="M20" s="64"/>
      <c r="O20" s="64"/>
    </row>
    <row r="21" spans="1:15" x14ac:dyDescent="0.2"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</row>
    <row r="22" spans="1:15" x14ac:dyDescent="0.2">
      <c r="A22" s="8" t="s">
        <v>11</v>
      </c>
    </row>
    <row r="23" spans="1:15" x14ac:dyDescent="0.2">
      <c r="B23" s="43">
        <v>2013</v>
      </c>
      <c r="C23" s="43">
        <v>2014</v>
      </c>
      <c r="D23" s="43">
        <v>2015</v>
      </c>
      <c r="E23" s="43">
        <v>2016</v>
      </c>
      <c r="F23" s="43">
        <v>2017</v>
      </c>
      <c r="G23" s="43">
        <v>2018</v>
      </c>
      <c r="H23" s="43">
        <v>2019</v>
      </c>
      <c r="I23" s="43" t="s">
        <v>29</v>
      </c>
      <c r="J23" s="43">
        <v>2021</v>
      </c>
      <c r="K23" s="43">
        <v>2022</v>
      </c>
      <c r="L23" s="43">
        <v>2023</v>
      </c>
    </row>
    <row r="24" spans="1:15" x14ac:dyDescent="0.2">
      <c r="A24" s="7" t="s">
        <v>2</v>
      </c>
      <c r="B24" s="34">
        <f t="shared" ref="B24" si="0">B6-B15</f>
        <v>-73.045010572953402</v>
      </c>
      <c r="C24" s="34">
        <f t="shared" ref="C24:L24" si="1">C6-C15</f>
        <v>-22.43318987088378</v>
      </c>
      <c r="D24" s="34">
        <f t="shared" si="1"/>
        <v>10.161967439999898</v>
      </c>
      <c r="E24" s="34">
        <f t="shared" si="1"/>
        <v>-17.378826896620467</v>
      </c>
      <c r="F24" s="34">
        <f t="shared" si="1"/>
        <v>-31.758883571499041</v>
      </c>
      <c r="G24" s="34">
        <f t="shared" si="1"/>
        <v>-23.557601119691185</v>
      </c>
      <c r="H24" s="34">
        <f t="shared" si="1"/>
        <v>-20.872996222010556</v>
      </c>
      <c r="I24" s="34">
        <f t="shared" si="1"/>
        <v>-108.07695027488148</v>
      </c>
      <c r="J24" s="34">
        <f t="shared" si="1"/>
        <v>-84.946466047548256</v>
      </c>
      <c r="K24" s="34">
        <f t="shared" si="1"/>
        <v>-137.43441534075964</v>
      </c>
      <c r="L24" s="34">
        <f t="shared" si="1"/>
        <v>-34.242943999999966</v>
      </c>
      <c r="M24" s="60"/>
    </row>
    <row r="25" spans="1:15" x14ac:dyDescent="0.2">
      <c r="A25" s="7" t="s">
        <v>4</v>
      </c>
      <c r="B25" s="34">
        <f t="shared" ref="B25" si="2">B7-B16</f>
        <v>59.212566710301132</v>
      </c>
      <c r="C25" s="34">
        <f t="shared" ref="C25:L25" si="3">C7-C16</f>
        <v>-3.0152136923230728</v>
      </c>
      <c r="D25" s="34">
        <f t="shared" si="3"/>
        <v>13.600531339999975</v>
      </c>
      <c r="E25" s="34">
        <f t="shared" si="3"/>
        <v>-5.1506560362875575</v>
      </c>
      <c r="F25" s="34">
        <f t="shared" si="3"/>
        <v>11.34457326303334</v>
      </c>
      <c r="G25" s="34">
        <f t="shared" si="3"/>
        <v>-37.334259111969118</v>
      </c>
      <c r="H25" s="34">
        <f t="shared" si="3"/>
        <v>-22.527288423058565</v>
      </c>
      <c r="I25" s="34">
        <f t="shared" si="3"/>
        <v>17.501237251184847</v>
      </c>
      <c r="J25" s="34">
        <f t="shared" si="3"/>
        <v>37.319810150445761</v>
      </c>
      <c r="K25" s="34">
        <f t="shared" si="3"/>
        <v>25.326805416191576</v>
      </c>
      <c r="L25" s="34">
        <f t="shared" si="3"/>
        <v>80.873064999999997</v>
      </c>
      <c r="M25" s="64"/>
    </row>
    <row r="26" spans="1:15" x14ac:dyDescent="0.2">
      <c r="A26" s="7" t="s">
        <v>31</v>
      </c>
      <c r="B26" s="34">
        <f t="shared" ref="B26" si="4">B8-B17</f>
        <v>-221.07642734870603</v>
      </c>
      <c r="C26" s="34">
        <f t="shared" ref="C26:L26" si="5">C8-C17</f>
        <v>-147.9866880192173</v>
      </c>
      <c r="D26" s="34">
        <f t="shared" si="5"/>
        <v>-184.03278872999999</v>
      </c>
      <c r="E26" s="34">
        <f t="shared" si="5"/>
        <v>-249.4553880570233</v>
      </c>
      <c r="F26" s="34">
        <f t="shared" si="5"/>
        <v>-182.85911932590909</v>
      </c>
      <c r="G26" s="34">
        <f t="shared" si="5"/>
        <v>-99.832744913127499</v>
      </c>
      <c r="H26" s="34">
        <f t="shared" si="5"/>
        <v>-82.892114187708444</v>
      </c>
      <c r="I26" s="34">
        <f t="shared" si="5"/>
        <v>-43.189041194312722</v>
      </c>
      <c r="J26" s="34">
        <f t="shared" si="5"/>
        <v>28.557723374814373</v>
      </c>
      <c r="K26" s="34">
        <f t="shared" si="5"/>
        <v>-64.70874520656082</v>
      </c>
      <c r="L26" s="34">
        <f t="shared" si="5"/>
        <v>-32.819474000000014</v>
      </c>
    </row>
    <row r="27" spans="1:15" x14ac:dyDescent="0.2">
      <c r="A27" s="7" t="s">
        <v>6</v>
      </c>
      <c r="B27" s="34">
        <f t="shared" ref="B27" si="6">B9-B18</f>
        <v>-2.6694189910381625</v>
      </c>
      <c r="C27" s="34">
        <f t="shared" ref="C27:L27" si="7">C9-C18</f>
        <v>-3.4976478830947859</v>
      </c>
      <c r="D27" s="34">
        <f t="shared" si="7"/>
        <v>-2.886651005</v>
      </c>
      <c r="E27" s="34">
        <f t="shared" si="7"/>
        <v>-3.6450679393878973</v>
      </c>
      <c r="F27" s="34">
        <f t="shared" si="7"/>
        <v>-4.4882206415689367</v>
      </c>
      <c r="G27" s="34">
        <f t="shared" si="7"/>
        <v>-3.814178590733591</v>
      </c>
      <c r="H27" s="34">
        <f t="shared" si="7"/>
        <v>-5.6802586279180556</v>
      </c>
      <c r="I27" s="34">
        <f t="shared" si="7"/>
        <v>-5.094460165876777</v>
      </c>
      <c r="J27" s="34">
        <f t="shared" si="7"/>
        <v>-5.2670809621099561</v>
      </c>
      <c r="K27" s="34">
        <f t="shared" si="7"/>
        <v>-7.7535667397596697</v>
      </c>
      <c r="L27" s="34">
        <f t="shared" si="7"/>
        <v>-7.0624440000000011</v>
      </c>
    </row>
    <row r="28" spans="1:15" x14ac:dyDescent="0.2">
      <c r="A28" s="7" t="s">
        <v>5</v>
      </c>
      <c r="B28" s="34">
        <f t="shared" ref="B28" si="8">B10-B19</f>
        <v>-87.605477796797942</v>
      </c>
      <c r="C28" s="34">
        <f t="shared" ref="C28:L28" si="9">C10-C19</f>
        <v>-99.019617655890329</v>
      </c>
      <c r="D28" s="34">
        <f t="shared" si="9"/>
        <v>-111.58299999999991</v>
      </c>
      <c r="E28" s="34">
        <f t="shared" si="9"/>
        <v>-114.35838252417506</v>
      </c>
      <c r="F28" s="34">
        <f t="shared" si="9"/>
        <v>-103.60586793633587</v>
      </c>
      <c r="G28" s="34">
        <f t="shared" si="9"/>
        <v>-99.99747050675677</v>
      </c>
      <c r="H28" s="34">
        <f t="shared" si="9"/>
        <v>-66.419055769413973</v>
      </c>
      <c r="I28" s="34">
        <f t="shared" si="9"/>
        <v>-91.230079421800951</v>
      </c>
      <c r="J28" s="34">
        <f t="shared" si="9"/>
        <v>-110.97874643852154</v>
      </c>
      <c r="K28" s="34">
        <f t="shared" si="9"/>
        <v>-123.47518949653539</v>
      </c>
      <c r="L28" s="34">
        <f t="shared" si="9"/>
        <v>-42.433933999999994</v>
      </c>
    </row>
    <row r="29" spans="1:15" x14ac:dyDescent="0.2">
      <c r="A29" s="10" t="s">
        <v>1</v>
      </c>
      <c r="B29" s="42">
        <f t="shared" ref="B29" si="10">B11-B20</f>
        <v>1362.0103715637902</v>
      </c>
      <c r="C29" s="42">
        <f t="shared" ref="C29:L29" si="11">C11-C20</f>
        <v>264.12659253327865</v>
      </c>
      <c r="D29" s="42">
        <f t="shared" si="11"/>
        <v>686.93344866000018</v>
      </c>
      <c r="E29" s="42">
        <f t="shared" si="11"/>
        <v>1437.4145858239458</v>
      </c>
      <c r="F29" s="42">
        <f t="shared" si="11"/>
        <v>640.67764199270732</v>
      </c>
      <c r="G29" s="42">
        <f t="shared" si="11"/>
        <v>540.38050181949814</v>
      </c>
      <c r="H29" s="42">
        <f t="shared" si="11"/>
        <v>830.55720350166746</v>
      </c>
      <c r="I29" s="42">
        <f t="shared" si="11"/>
        <v>292.50127396682456</v>
      </c>
      <c r="J29" s="42">
        <f t="shared" si="11"/>
        <v>435.13672861255554</v>
      </c>
      <c r="K29" s="42">
        <f t="shared" si="11"/>
        <v>687.96707336637132</v>
      </c>
      <c r="L29" s="42">
        <f t="shared" si="11"/>
        <v>334.81195400000001</v>
      </c>
      <c r="M29" s="60"/>
    </row>
    <row r="30" spans="1:15" x14ac:dyDescent="0.2">
      <c r="A30" s="28" t="s">
        <v>30</v>
      </c>
    </row>
    <row r="31" spans="1:15" x14ac:dyDescent="0.2">
      <c r="A31" s="7" t="s">
        <v>53</v>
      </c>
    </row>
    <row r="32" spans="1:15" x14ac:dyDescent="0.2">
      <c r="A32" s="61" t="s">
        <v>46</v>
      </c>
    </row>
    <row r="36" spans="1:15" x14ac:dyDescent="0.2">
      <c r="A36" s="9"/>
      <c r="O36" s="64"/>
    </row>
    <row r="37" spans="1:15" x14ac:dyDescent="0.2">
      <c r="A37" s="8"/>
      <c r="O37" s="64"/>
    </row>
    <row r="38" spans="1:15" x14ac:dyDescent="0.2">
      <c r="A38" s="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3"/>
  <sheetViews>
    <sheetView zoomScale="115" zoomScaleNormal="115" workbookViewId="0">
      <selection activeCell="A20" sqref="A20"/>
    </sheetView>
  </sheetViews>
  <sheetFormatPr baseColWidth="10" defaultRowHeight="11.25" x14ac:dyDescent="0.2"/>
  <cols>
    <col min="1" max="1" width="11.42578125" style="7"/>
    <col min="2" max="2" width="4.140625" style="7" bestFit="1" customWidth="1"/>
    <col min="3" max="16384" width="11.42578125" style="7"/>
  </cols>
  <sheetData>
    <row r="1" spans="1:9" x14ac:dyDescent="0.2">
      <c r="A1" s="8" t="s">
        <v>40</v>
      </c>
    </row>
    <row r="2" spans="1:9" x14ac:dyDescent="0.2">
      <c r="A2" s="9" t="s">
        <v>27</v>
      </c>
    </row>
    <row r="4" spans="1:9" x14ac:dyDescent="0.2">
      <c r="A4" s="8" t="s">
        <v>41</v>
      </c>
      <c r="F4" s="8" t="s">
        <v>42</v>
      </c>
    </row>
    <row r="5" spans="1:9" x14ac:dyDescent="0.2">
      <c r="A5" s="54" t="s">
        <v>12</v>
      </c>
      <c r="B5" s="51"/>
      <c r="C5" s="49"/>
      <c r="F5" s="11" t="s">
        <v>12</v>
      </c>
      <c r="G5" s="15"/>
    </row>
    <row r="6" spans="1:9" x14ac:dyDescent="0.2">
      <c r="A6" s="53" t="s">
        <v>14</v>
      </c>
      <c r="B6" s="52">
        <v>0.11</v>
      </c>
      <c r="C6" s="49"/>
      <c r="F6" s="12" t="s">
        <v>17</v>
      </c>
      <c r="G6" s="70">
        <v>0.60699999999999998</v>
      </c>
      <c r="H6" s="19"/>
      <c r="I6" s="35"/>
    </row>
    <row r="7" spans="1:9" x14ac:dyDescent="0.2">
      <c r="A7" s="13" t="s">
        <v>13</v>
      </c>
      <c r="B7" s="50">
        <v>0.1</v>
      </c>
      <c r="C7" s="49"/>
      <c r="F7" s="13" t="s">
        <v>24</v>
      </c>
      <c r="G7" s="70">
        <v>0.16</v>
      </c>
    </row>
    <row r="8" spans="1:9" x14ac:dyDescent="0.2">
      <c r="A8" s="13" t="s">
        <v>15</v>
      </c>
      <c r="B8" s="16">
        <v>0.1</v>
      </c>
      <c r="F8" s="13" t="s">
        <v>16</v>
      </c>
      <c r="G8" s="70">
        <v>4.4999999999999998E-2</v>
      </c>
    </row>
    <row r="9" spans="1:9" x14ac:dyDescent="0.2">
      <c r="A9" s="13" t="s">
        <v>16</v>
      </c>
      <c r="B9" s="16">
        <v>7.0000000000000007E-2</v>
      </c>
      <c r="F9" s="13" t="s">
        <v>15</v>
      </c>
      <c r="G9" s="70">
        <v>4.4999999999999998E-2</v>
      </c>
    </row>
    <row r="10" spans="1:9" x14ac:dyDescent="0.2">
      <c r="A10" s="13" t="s">
        <v>17</v>
      </c>
      <c r="B10" s="16">
        <v>0.06</v>
      </c>
      <c r="F10" s="13" t="s">
        <v>14</v>
      </c>
      <c r="G10" s="70">
        <v>3.5999999999999997E-2</v>
      </c>
      <c r="H10" s="35"/>
      <c r="I10" s="19"/>
    </row>
    <row r="11" spans="1:9" x14ac:dyDescent="0.2">
      <c r="A11" s="13" t="s">
        <v>19</v>
      </c>
      <c r="B11" s="16">
        <v>0.06</v>
      </c>
      <c r="D11" s="19"/>
      <c r="F11" s="14" t="s">
        <v>23</v>
      </c>
      <c r="G11" s="71">
        <v>0.107</v>
      </c>
    </row>
    <row r="12" spans="1:9" x14ac:dyDescent="0.2">
      <c r="A12" s="13" t="s">
        <v>18</v>
      </c>
      <c r="B12" s="16">
        <v>0.05</v>
      </c>
      <c r="G12" s="19"/>
      <c r="I12" s="19"/>
    </row>
    <row r="13" spans="1:9" x14ac:dyDescent="0.2">
      <c r="A13" s="13" t="s">
        <v>22</v>
      </c>
      <c r="B13" s="16">
        <v>0.05</v>
      </c>
      <c r="G13" s="19"/>
    </row>
    <row r="14" spans="1:9" x14ac:dyDescent="0.2">
      <c r="A14" s="13" t="s">
        <v>20</v>
      </c>
      <c r="B14" s="16">
        <v>0.04</v>
      </c>
    </row>
    <row r="15" spans="1:9" x14ac:dyDescent="0.2">
      <c r="A15" s="13" t="s">
        <v>21</v>
      </c>
      <c r="B15" s="16">
        <v>0.03</v>
      </c>
      <c r="D15" s="19"/>
      <c r="F15" s="19"/>
      <c r="G15" s="19"/>
    </row>
    <row r="16" spans="1:9" x14ac:dyDescent="0.2">
      <c r="A16" s="53" t="s">
        <v>39</v>
      </c>
      <c r="B16" s="16">
        <v>0.03</v>
      </c>
      <c r="C16" s="19"/>
      <c r="D16" s="19"/>
    </row>
    <row r="17" spans="1:10" x14ac:dyDescent="0.2">
      <c r="A17" s="14" t="s">
        <v>23</v>
      </c>
      <c r="B17" s="17">
        <f>1-SUM(B6:B16)</f>
        <v>0.29999999999999982</v>
      </c>
      <c r="F17" s="19"/>
    </row>
    <row r="18" spans="1:10" x14ac:dyDescent="0.2">
      <c r="A18" s="9" t="s">
        <v>44</v>
      </c>
      <c r="B18" s="18"/>
    </row>
    <row r="19" spans="1:10" x14ac:dyDescent="0.2">
      <c r="C19" s="19"/>
    </row>
    <row r="21" spans="1:10" x14ac:dyDescent="0.2">
      <c r="A21" s="8"/>
    </row>
    <row r="22" spans="1:10" x14ac:dyDescent="0.2">
      <c r="A22" s="9"/>
    </row>
    <row r="30" spans="1:10" x14ac:dyDescent="0.2">
      <c r="J30" s="47"/>
    </row>
    <row r="71" spans="1:1" x14ac:dyDescent="0.2">
      <c r="A71" s="9"/>
    </row>
    <row r="73" spans="1:1" x14ac:dyDescent="0.2">
      <c r="A73" s="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3"/>
  <sheetViews>
    <sheetView zoomScale="115" zoomScaleNormal="115" workbookViewId="0">
      <selection activeCell="A11" sqref="A11"/>
    </sheetView>
  </sheetViews>
  <sheetFormatPr baseColWidth="10" defaultRowHeight="11.25" x14ac:dyDescent="0.2"/>
  <cols>
    <col min="1" max="1" width="42.85546875" style="7" customWidth="1"/>
    <col min="2" max="2" width="5.85546875" style="7" bestFit="1" customWidth="1"/>
    <col min="3" max="9" width="5.140625" style="7" bestFit="1" customWidth="1"/>
    <col min="10" max="11" width="5.5703125" style="7" bestFit="1" customWidth="1"/>
    <col min="12" max="12" width="4.85546875" style="7" bestFit="1" customWidth="1"/>
    <col min="13" max="16384" width="11.42578125" style="7"/>
  </cols>
  <sheetData>
    <row r="1" spans="1:15" x14ac:dyDescent="0.2">
      <c r="A1" s="8" t="s">
        <v>35</v>
      </c>
    </row>
    <row r="2" spans="1:15" x14ac:dyDescent="0.2">
      <c r="A2" s="9" t="s">
        <v>32</v>
      </c>
    </row>
    <row r="4" spans="1:15" x14ac:dyDescent="0.2">
      <c r="A4" s="20"/>
      <c r="B4" s="67">
        <v>2012</v>
      </c>
      <c r="C4" s="67">
        <v>2013</v>
      </c>
      <c r="D4" s="67">
        <v>2014</v>
      </c>
      <c r="E4" s="67">
        <v>2015</v>
      </c>
      <c r="F4" s="67">
        <v>2016</v>
      </c>
      <c r="G4" s="67">
        <v>2017</v>
      </c>
      <c r="H4" s="67">
        <v>2018</v>
      </c>
      <c r="I4" s="67">
        <v>2019</v>
      </c>
      <c r="J4" s="67">
        <v>2020</v>
      </c>
      <c r="K4" s="67">
        <v>2021</v>
      </c>
      <c r="L4" s="67">
        <v>2022</v>
      </c>
    </row>
    <row r="5" spans="1:15" x14ac:dyDescent="0.2">
      <c r="A5" s="65" t="s">
        <v>37</v>
      </c>
      <c r="B5" s="68">
        <v>2066</v>
      </c>
      <c r="C5" s="68">
        <v>1932</v>
      </c>
      <c r="D5" s="68">
        <v>2134</v>
      </c>
      <c r="E5" s="68">
        <v>2280</v>
      </c>
      <c r="F5" s="68">
        <v>2275</v>
      </c>
      <c r="G5" s="68">
        <v>2769</v>
      </c>
      <c r="H5" s="68">
        <v>2985</v>
      </c>
      <c r="I5" s="68">
        <v>2836</v>
      </c>
      <c r="J5" s="68">
        <v>1719</v>
      </c>
      <c r="K5" s="68">
        <v>1889</v>
      </c>
      <c r="L5" s="68">
        <v>3055</v>
      </c>
      <c r="M5" s="44"/>
      <c r="N5" s="44"/>
      <c r="O5" s="44"/>
    </row>
    <row r="6" spans="1:15" x14ac:dyDescent="0.2">
      <c r="A6" s="66" t="s">
        <v>25</v>
      </c>
      <c r="B6" s="69">
        <v>1031.4583138411472</v>
      </c>
      <c r="C6" s="69">
        <v>345.32482126674051</v>
      </c>
      <c r="D6" s="69">
        <v>781.90023020718661</v>
      </c>
      <c r="E6" s="69">
        <v>711.53641000000005</v>
      </c>
      <c r="F6" s="69">
        <v>293.46408134782172</v>
      </c>
      <c r="G6" s="69">
        <v>548.1963043264019</v>
      </c>
      <c r="H6" s="69">
        <v>293.16857142857145</v>
      </c>
      <c r="I6" s="69">
        <v>302.21612196283945</v>
      </c>
      <c r="J6" s="69">
        <v>129.78768720379148</v>
      </c>
      <c r="K6" s="69">
        <v>119.96037332838038</v>
      </c>
      <c r="L6" s="69">
        <v>201.5</v>
      </c>
      <c r="M6" s="44"/>
    </row>
    <row r="7" spans="1:15" x14ac:dyDescent="0.2">
      <c r="A7" s="7" t="s">
        <v>38</v>
      </c>
      <c r="B7" s="21"/>
      <c r="C7" s="21"/>
      <c r="D7" s="21"/>
      <c r="E7" s="21"/>
      <c r="F7" s="21"/>
      <c r="G7" s="21"/>
      <c r="H7" s="21"/>
      <c r="I7" s="21"/>
      <c r="J7" s="21"/>
    </row>
    <row r="8" spans="1:15" x14ac:dyDescent="0.2">
      <c r="A8" s="7" t="s">
        <v>33</v>
      </c>
      <c r="B8" s="21"/>
      <c r="C8" s="21"/>
      <c r="D8" s="21"/>
      <c r="E8" s="21"/>
      <c r="F8" s="21"/>
      <c r="G8" s="21"/>
      <c r="H8" s="21"/>
      <c r="I8" s="45"/>
      <c r="J8" s="44"/>
      <c r="K8" s="44"/>
      <c r="L8" s="44"/>
    </row>
    <row r="9" spans="1:15" x14ac:dyDescent="0.2">
      <c r="A9" s="22" t="s">
        <v>34</v>
      </c>
      <c r="B9" s="21"/>
      <c r="C9" s="21"/>
      <c r="D9" s="21"/>
      <c r="E9" s="21"/>
      <c r="F9" s="21"/>
      <c r="G9" s="21"/>
      <c r="H9" s="21"/>
      <c r="I9" s="21"/>
      <c r="J9" s="45"/>
      <c r="K9" s="44"/>
      <c r="L9" s="44"/>
      <c r="M9" s="44"/>
    </row>
    <row r="10" spans="1:15" x14ac:dyDescent="0.2">
      <c r="A10" s="22"/>
      <c r="B10" s="21"/>
      <c r="C10" s="21"/>
      <c r="D10" s="21"/>
      <c r="E10" s="21"/>
      <c r="F10" s="21"/>
      <c r="G10" s="36"/>
      <c r="H10" s="21"/>
      <c r="I10" s="21"/>
      <c r="J10" s="21"/>
      <c r="L10" s="44"/>
    </row>
    <row r="11" spans="1:15" x14ac:dyDescent="0.2">
      <c r="A11" s="22"/>
      <c r="B11" s="21"/>
      <c r="C11" s="21"/>
      <c r="D11" s="21"/>
      <c r="E11" s="21"/>
      <c r="F11" s="21"/>
      <c r="G11" s="36"/>
      <c r="H11" s="21"/>
      <c r="I11" s="21"/>
      <c r="J11" s="21"/>
    </row>
    <row r="12" spans="1:15" x14ac:dyDescent="0.2">
      <c r="A12" s="8"/>
    </row>
    <row r="13" spans="1:15" x14ac:dyDescent="0.2">
      <c r="A13" s="9"/>
    </row>
    <row r="23" spans="10:10" x14ac:dyDescent="0.2">
      <c r="J23" s="47"/>
    </row>
    <row r="43" spans="1:1" x14ac:dyDescent="0.2">
      <c r="A43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tableau1</vt:lpstr>
      <vt:lpstr>graphique1</vt:lpstr>
      <vt:lpstr>graphique2</vt:lpstr>
      <vt:lpstr>graphique3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BAUCHAT Barbara</cp:lastModifiedBy>
  <cp:lastPrinted>2024-08-27T15:17:04Z</cp:lastPrinted>
  <dcterms:created xsi:type="dcterms:W3CDTF">2019-01-14T14:11:25Z</dcterms:created>
  <dcterms:modified xsi:type="dcterms:W3CDTF">2025-04-24T13:57:16Z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2024-12-02T13:56:56Z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d4916384-dc77-411a-805d-312285204eb1</vt:lpwstr>
  </property>
  <property fmtid="{D5CDD505-2E9C-101B-9397-08002B2CF9AE}" pid="8" name="MSIP_Label_37f782e2-1048-4ae6-8561-ea50d7047004_ContentBits">
    <vt:lpwstr>2</vt:lpwstr>
  </property>
</Properties>
</file>