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D6" i="6" l="1"/>
  <c r="B8" i="4"/>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<sst xmlns="http://schemas.openxmlformats.org/spreadsheetml/2006/main" count="408" uniqueCount="313">
  <si>
    <t>Atlas 2018 région Auvergne-Rhône-Alpes</t>
  </si>
  <si>
    <t>SOMMAIRE</t>
  </si>
  <si>
    <t>Répartition des professions culturelles en Auvergne-Rhône-Alpes en 2014</t>
  </si>
  <si>
    <t>Part des diplômés du supérieur et salaire médian annuel selon les professions culturelles en 2014</t>
  </si>
  <si>
    <t>Répartition de l'emploi par secteur culturel en 2014</t>
  </si>
  <si>
    <t>Caractéristiques des non-salariés par secteur culturel en 2014</t>
  </si>
  <si>
    <t>Part de diplômés du supérieur et salaire net médian selon les professions culturelles en 2014</t>
  </si>
  <si>
    <t>L'emploi culturel : secteurs culturels et professions culturels en Auvergne-Rhône-Alpes en 2014</t>
  </si>
  <si>
    <t>Part de la population par territoire de vie dans les Pays de la Loire</t>
  </si>
  <si>
    <t>Répartition de la dépense culturelle dans les Pays de la Loire</t>
  </si>
  <si>
    <t>Dépenses des collectivités territoriales des Pays de la Loire en 2016</t>
  </si>
  <si>
    <t>Dépenses du ministère de la Culture et de ses opérateurs dans les Pays de la Loire en 2016</t>
  </si>
  <si>
    <t>Dépenses culturelles des communes et de leurs groupements dans les Pays de la Loire en 2016</t>
  </si>
  <si>
    <t>Répartition des principaux équipements culturels par type de territoire de vie dans les Pays de la Loire en 2016</t>
  </si>
  <si>
    <t>Secteurs culturels et professions culturelles  dans les Pays de la Loire en 2014</t>
  </si>
  <si>
    <t>Répartition des professions culturelles dans les Pays de la Loire en 2014</t>
  </si>
  <si>
    <t>Poids des entreprises dans les secteurs culturels marchands dans les Pays de la Loire en 2015</t>
  </si>
  <si>
    <t xml:space="preserve">Répartition du nombre d'établissements, du chiffre d'affaires et des effectifs salariés par domaine culturel dans les Pays de la Loire en 2015 </t>
  </si>
  <si>
    <t>Répartition des entreprises culturelles dans les Pays de la Loire en 2015</t>
  </si>
  <si>
    <t>Principaux établissements culturels employeurs des Pays de la Loire en 2015</t>
  </si>
  <si>
    <t>Principaux repères de la région Pays de la Loire</t>
  </si>
  <si>
    <t>région Pays de la Loire</t>
  </si>
  <si>
    <t>Champ : actifs ayant un emploi, région Pays de la Loire</t>
  </si>
  <si>
    <t>Source : Insee, Recensement 2014 / DEPS, Ministère de la Culture, 2018</t>
  </si>
  <si>
    <t>Pays de la Loire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</si>
  <si>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</si>
  <si>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</si>
  <si>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</si>
  <si>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</si>
  <si>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</si>
  <si>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</si>
  <si>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</si>
  <si>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</si>
  <si>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</si>
  <si>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</si>
  <si>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</si>
  <si>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</si>
  <si>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</si>
  <si>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</si>
  <si>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</si>
  <si>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</si>
  <si>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</si>
  <si>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</si>
  <si>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</si>
  <si>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Pays de la Loire</t>
  </si>
  <si>
    <t>Note de lecture : en 2014 dans les Pays de la Loire, les concepteurs et assistants techniques des arts graphiques, de la mode et de la décoration rassemblent 20 % de des professionnels de la culture dans cette région, soit la première population de professionnels de la culture pour les Pays de la Loire.</t>
  </si>
  <si>
    <t xml:space="preserve">Champ : ensemble des salariés ayant occupé une profession culturelle présents dans les déclarations annuelles des données sociales (DADS) en 2014 en région Pays de la Loire.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</si>
  <si>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</si>
  <si>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</si>
  <si>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</si>
  <si>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</si>
  <si>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dans les Pays de la Loire, 42 % des artistes des spectacles sont diplômés du supérieur. Le salaire médian net annuel des artistes des spectacles (la moitié perçoit plus, l'autre moitié perçoit moins) est de 7 665 euros.</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</si>
  <si>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</si>
  <si>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</si>
  <si>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</si>
  <si>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</si>
  <si>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</si>
  <si>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</si>
  <si>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</si>
  <si>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</si>
  <si>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</si>
  <si>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</si>
  <si>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</si>
  <si>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</si>
  <si>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</si>
  <si>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</si>
  <si>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</si>
  <si>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Note de lecture : En 2014 dans les Pays de la Loire, le secteur du spectacle vivant rassemble 20 %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</si>
  <si>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</si>
  <si>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</si>
  <si>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</si>
  <si>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</si>
  <si>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</si>
  <si>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</si>
  <si>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</si>
  <si>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</si>
  <si>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</si>
  <si>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Entreprises culturelles</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</si>
  <si>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</si>
  <si>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</si>
  <si>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</si>
  <si>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</si>
  <si>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</si>
  <si>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</si>
  <si>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</si>
  <si>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</si>
  <si>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</si>
  <si>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</si>
  <si>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Poids des entreprises culturelles dans les secteurs marchands en Pays de la Loire en 2015</t>
  </si>
  <si>
    <t>Domaine</t>
  </si>
  <si>
    <t>Partd'effectifs ETP</t>
  </si>
  <si>
    <t xml:space="preserve">Part du chiffre d'affaires </t>
  </si>
  <si>
    <t xml:space="preserve">Part d'établissements </t>
  </si>
  <si>
    <t>Livre et Presse</t>
  </si>
  <si>
    <t>Arts visuels</t>
  </si>
  <si>
    <t>Audiovisuel et Multimédia</t>
  </si>
  <si>
    <t>Agences de publicité</t>
  </si>
  <si>
    <t>Enseignement culturel</t>
  </si>
  <si>
    <t>Répartition du nombre d'établissements, du chiffre d'affaires et des effectifs salariés par domaine culturel en Pays de la Loire en 2015</t>
  </si>
  <si>
    <t>Note de lecture : en 2015, le secteur des arts visuels représente 28 % des établissements culturels des Pays de la Loire, 10 % du chiffre d'affaires généré par les entreprises marchandes de la région et rassemble 6 % des effectifs salariés en équvalent temps plein du secteur culturel marchande des Pays de la Loire.</t>
  </si>
  <si>
    <t>en nb etab</t>
  </si>
  <si>
    <t>Aucun salarié</t>
  </si>
  <si>
    <t>1 à 9 salariés</t>
  </si>
  <si>
    <t>10 à 19 salariés</t>
  </si>
  <si>
    <t>20 à 49 salariés</t>
  </si>
  <si>
    <t>50 à 249 salariés</t>
  </si>
  <si>
    <t>250 salariés et plus</t>
  </si>
  <si>
    <t>Patrimoine
33 établissements</t>
  </si>
  <si>
    <t>Publicité
612 établissements</t>
  </si>
  <si>
    <t>Livre et presse
947 établissements</t>
  </si>
  <si>
    <t>Audiovisuel
351 établissements</t>
  </si>
  <si>
    <t>Architecure
1 307 établissements</t>
  </si>
  <si>
    <t>Ensemble
6 455 établissements</t>
  </si>
  <si>
    <t>Spectacle vivant
511 établissements</t>
  </si>
  <si>
    <t>Arts visuels
1 515 établissements</t>
  </si>
  <si>
    <t>Enseignement
90 établissements</t>
  </si>
  <si>
    <t>Répartition des enteprises culturelles en Pays de la Loire selon les effectifs en 2015</t>
  </si>
  <si>
    <t>Lecture : en 2015, l'enseignement culturel compte 90 établissements dans les Pays de la Loire, dont 91 % ne comptent aucun salarié et 8 % de 1 à 9 salariés en équivalent temps plein .</t>
  </si>
  <si>
    <t>Dénomination</t>
  </si>
  <si>
    <t>Secteur d'activité</t>
  </si>
  <si>
    <t>Domaine culturel</t>
  </si>
  <si>
    <t>Tranche d'effectif ETP</t>
  </si>
  <si>
    <t>Département</t>
  </si>
  <si>
    <t>Commune</t>
  </si>
  <si>
    <t>Atlantic media</t>
  </si>
  <si>
    <t>Post-production de films cinématographiques, de vidéo et de programmes de télévision</t>
  </si>
  <si>
    <t>Audiovisuel</t>
  </si>
  <si>
    <t>250 à 499 salariés</t>
  </si>
  <si>
    <t>Vendée</t>
  </si>
  <si>
    <t>Olonne-sur-Mer</t>
  </si>
  <si>
    <t>Le Courrier de l'Ouest</t>
  </si>
  <si>
    <t>Édition de journaux</t>
  </si>
  <si>
    <t>100 à 199 salariés</t>
  </si>
  <si>
    <t>Maine-et-Loire</t>
  </si>
  <si>
    <t>Angers</t>
  </si>
  <si>
    <t>Angers-Nantes Opéra</t>
  </si>
  <si>
    <t>Gestion de salles de spectacles</t>
  </si>
  <si>
    <t>Loire-Atlantique</t>
  </si>
  <si>
    <t>Nantes</t>
  </si>
  <si>
    <t>Le voyage à Nantes</t>
  </si>
  <si>
    <t>Gestion des sites et monuments historiques et des attractions touristiques similaires</t>
  </si>
  <si>
    <t>Adrexo</t>
  </si>
  <si>
    <t>Activités des agences de publicité</t>
  </si>
  <si>
    <t>Sarthe</t>
  </si>
  <si>
    <t>Le Mans</t>
  </si>
  <si>
    <t>France 3 Ouest</t>
  </si>
  <si>
    <t>Édition de chaînes généralistes</t>
  </si>
  <si>
    <t>50 à 99 salariés</t>
  </si>
  <si>
    <t>Vertou</t>
  </si>
  <si>
    <t>Saint-Barthélemy-d'Anjou</t>
  </si>
  <si>
    <t>Les machines de l'île</t>
  </si>
  <si>
    <t>Mediapost</t>
  </si>
  <si>
    <t>Carquefou</t>
  </si>
  <si>
    <t>Champ : établissements employeurs des secteurs culturels.</t>
  </si>
  <si>
    <t>Source : Insee, Sirene / Deps, ministère de la Culture 2018.</t>
  </si>
  <si>
    <t>Principaux établissements culturels employeurs en  Pays de la Loire en 2015</t>
  </si>
  <si>
    <t>Etat **</t>
  </si>
  <si>
    <t>Région</t>
  </si>
  <si>
    <t>Départements</t>
  </si>
  <si>
    <t>EPCI*</t>
  </si>
  <si>
    <t>Communes*</t>
  </si>
  <si>
    <t>* Communes de plus de 3 500 habitants ; groupements composés d'au moins une commune de plus de 3 500 habitants.</t>
  </si>
  <si>
    <t>Note de lecture : dans les Pays de la Loire, 52 %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</si>
  <si>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</si>
  <si>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</si>
  <si>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dans les Pays de la Loire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</si>
  <si>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</si>
  <si>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</si>
  <si>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</si>
  <si>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</si>
  <si>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</si>
  <si>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</si>
  <si>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</si>
  <si>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</si>
  <si>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</si>
  <si>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</si>
  <si>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</si>
  <si>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</si>
  <si>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</si>
  <si>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</si>
  <si>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</si>
  <si>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des Pays de la Loire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</si>
  <si>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</si>
  <si>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</si>
  <si>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</si>
  <si>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</si>
  <si>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</si>
  <si>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</si>
  <si>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</si>
  <si>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</si>
  <si>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</si>
  <si>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</si>
  <si>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</si>
  <si>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</si>
  <si>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</si>
  <si>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</si>
  <si>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dans les Pays de la Loire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</si>
  <si>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</si>
  <si>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</si>
  <si>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</si>
  <si>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</si>
  <si>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</si>
  <si>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</si>
  <si>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</si>
  <si>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</si>
  <si>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</si>
  <si>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</si>
  <si>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</si>
  <si>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</si>
  <si>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des Pays de la Loire et de leurs groupements en faveur de l'action culturelle s' élèvent à 88 millions d'euros. </t>
  </si>
  <si>
    <t>Dépenses culturelles des communes des Pays de la Loire et de leurs groupements par secteur d'intervention en 2016</t>
  </si>
  <si>
    <t>Part de la population par territoire de vie en Pays de la Loire</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</si>
  <si>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</si>
  <si>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</si>
  <si>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</si>
  <si>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</si>
  <si>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</si>
  <si>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</si>
  <si>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</si>
  <si>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</si>
  <si>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</si>
  <si>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</si>
  <si>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</si>
  <si>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</si>
  <si>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</si>
  <si>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</si>
  <si>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</si>
  <si>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</si>
  <si>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</si>
  <si>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</si>
  <si>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</si>
  <si>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</si>
  <si>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</si>
  <si>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</si>
  <si>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</si>
  <si>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</si>
  <si>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</si>
  <si>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</si>
  <si>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</si>
  <si>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</si>
  <si>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</si>
  <si>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</si>
  <si>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</si>
  <si>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</si>
  <si>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</si>
  <si>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</si>
  <si>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</si>
  <si>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</si>
  <si>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Part de locaux éligibles au très haut débit (30Mbit/s)</t>
    </r>
    <r>
      <rPr>
        <i/>
        <sz val="8"/>
        <rFont val="Arial"/>
        <family val="2"/>
      </rPr>
      <t xml:space="preserve"> (%)</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</si>
  <si>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</si>
  <si>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</si>
  <si>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</si>
  <si>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</si>
  <si>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</si>
  <si>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</si>
  <si>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</si>
  <si>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</si>
  <si>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</si>
  <si>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</si>
  <si>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</si>
  <si>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</si>
  <si>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</si>
  <si>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  Epci : établissements publics de coopération intercommunale (à fiscalité propre)</t>
  </si>
  <si>
    <t>Type du territoire de vie dans la typologie</t>
  </si>
  <si>
    <t>Population municipale du territoire de vie
(en milliers)</t>
  </si>
  <si>
    <t>en % de la population totale de la région</t>
  </si>
  <si>
    <t>Territoires de vie autour de villes moyennes, offrant des emplois et des conditions de vie plutôt favorables</t>
  </si>
  <si>
    <t>Territoires de vie plutôt favorisés, à l'accès aux équipements rapide mais avec des difficultés socioéconomiques</t>
  </si>
  <si>
    <t>Territoires de vie de bourgs et petites villes en situation intermédiaire</t>
  </si>
  <si>
    <t>Territoires de vie plutôt aisés, éloignés de l'emploi, situés surtout dans le périurbain</t>
  </si>
  <si>
    <t>Territoires de vie plutôt denses, en situation peu favorable</t>
  </si>
  <si>
    <t>Territoires de vie isolés, peu urbanisés, hors de l'influence des grands pôles</t>
  </si>
  <si>
    <t>Territoires de vie très urbanisés, plutôt favorisés mais avec des difficultés sociales et des emplois souvent éloignés</t>
  </si>
  <si>
    <t>Territoires de vie denses et riches, présentant d'importantes disparités entre femmes et hommes</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</si>
  <si>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</si>
  <si>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</si>
  <si>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</si>
  <si>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</si>
  <si>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</si>
  <si>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</si>
  <si>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</si>
  <si>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</si>
  <si>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Pays de la Loire, on compte 79 lieux de visite dont 58 lieux d’exposition, 3 monuments nationaux et 18 jardins remarquables. 59 % de ces lieux de visite sont situés dans des territoires de vie autour de villes moyennes, offrant des emplois et des conditions de vie plutôt favorables.</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</si>
  <si>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</si>
  <si>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</si>
  <si>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</si>
  <si>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</si>
  <si>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</si>
  <si>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</si>
  <si>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</si>
  <si>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</si>
  <si>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</si>
  <si>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</si>
  <si>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</si>
  <si>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</si>
  <si>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</si>
  <si>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</si>
  <si>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</si>
  <si>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</si>
  <si>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</si>
  <si>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</si>
  <si>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</si>
  <si>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</si>
  <si>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</si>
  <si>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</si>
  <si>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</si>
  <si>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</si>
  <si>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r>
      <t xml:space="preserve">Pays-de-la-Loire
</t>
    </r>
    <r>
      <rPr>
        <i/>
        <sz val="8"/>
        <color theme="1"/>
        <rFont val="Arial"/>
        <family val="2"/>
      </rPr>
      <t>(unités)</t>
    </r>
  </si>
  <si>
    <t>Source : Atlas régional de la culture 2018, Deps, ministère de la Culture 2018</t>
  </si>
  <si>
    <t>En part de l'ensemble des secteurs marchands (%)</t>
  </si>
  <si>
    <t>Répartition des principaux équipements culturels par type de territoire de vie en Pays de la Loire en 2016</t>
  </si>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</sst>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 _€_-;\-* #,##0.00\ _€_-;_-* &quot;-&quot;??\ _€_-;_-@_-"/>
    <numFmt numFmtId="164" formatCode="0.0%"/>
    <numFmt numFmtId="165" formatCode="#,##0.0"/>
    <numFmt numFmtId="166" formatCode="0.0"/>
    <numFmt numFmtId="167" formatCode="_-* #,##0\ _€_-;\-* #,##0\ _€_-;_-* &quot;-&quot;??\ _€_-;_-@_-"/>
    <numFmt numFmtId="168" formatCode="#,##0.000"/>
    <numFmt numFmtId="169" formatCode="_-* #,##0.0\ _€_-;\-* #,##0.0\ _€_-;_-* &quot;-&quot;??\ _€_-;_-@_-"/>
  </numFmts>
  <fonts count="28">
    <font>
      <sz val="11"/>
      <color theme="1"/>
      <name val="Calibri"/>
      <family val="2"/>
      <scheme val="minor"/>
    </font>
    <font>
      <b/>
      <sz val="8"/>
      <color theme="1"/>
      <name val="Arial"/>
      <family val="2"/>
    </font>
    <font>
      <sz val="8"/>
      <color theme="1"/>
      <name val="Arial"/>
      <family val="2"/>
    </font>
    <font>
      <u/>
      <sz val="11"/>
      <color theme="10"/>
      <name val="Calibri"/>
      <family val="2"/>
      <scheme val="minor"/>
    </font>
    <font>
      <sz val="11"/>
      <color theme="1"/>
      <name val="Liberation Sans"/>
      <family val="2"/>
    </font>
    <font>
      <sz val="11"/>
      <color rgb="FF000000"/>
      <name val="Calibri1"/>
      <family val="2"/>
    </font>
    <font>
      <b/>
      <sz val="11"/>
      <color rgb="FF000000"/>
      <name val="Calibri1"/>
      <family val="2"/>
    </font>
    <font>
      <b/>
      <sz val="8"/>
      <color rgb="FF000000"/>
      <name val="Arial"/>
      <family val="2"/>
    </font>
    <font>
      <sz val="8"/>
      <color rgb="FF000000"/>
      <name val="Arial"/>
      <family val="2"/>
    </font>
    <font>
      <sz val="8"/>
      <color rgb="FFFF0000"/>
      <name val="Arial"/>
      <family val="2"/>
    </font>
    <font>
      <sz val="8"/>
      <color rgb="FFFF3333"/>
      <name val="Arial"/>
      <family val="2"/>
    </font>
    <font>
      <i/>
      <sz val="8"/>
      <color rgb="FF000000"/>
      <name val="Arial"/>
      <family val="2"/>
    </font>
    <font>
      <i/>
      <sz val="8"/>
      <color theme="1"/>
      <name val="Arial"/>
      <family val="2"/>
    </font>
    <font>
      <sz val="8"/>
      <name val="Arial"/>
      <family val="2"/>
    </font>
    <font>
      <i/>
      <sz val="8"/>
      <name val="Arial"/>
      <family val="2"/>
    </font>
    <font>
      <sz val="11"/>
      <color theme="1"/>
      <name val="Calibri"/>
      <family val="2"/>
      <scheme val="minor"/>
    </font>
    <font>
      <i/>
      <sz val="11"/>
      <color rgb="FF7F7F7F"/>
      <name val="Calibri"/>
      <family val="2"/>
      <scheme val="minor"/>
    </font>
    <font>
      <b/>
      <i/>
      <sz val="8"/>
      <name val="Arial"/>
      <family val="2"/>
    </font>
    <font>
      <i/>
      <sz val="6"/>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theme="1"/>
      <name val="Arial"/>
      <family val="2"/>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rgb="FF000000"/>
      </right>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5">
    <xf numFmtId="0" fontId="0" fillId="0" borderId="0"/>
    <xf numFmtId="0" fontId="3" fillId="0" borderId="0" applyNumberFormat="0" applyFill="0" applyBorder="0" applyAlignment="0" applyProtection="0"/>
    <xf numFmtId="9" fontId="4"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alignment horizontal="left"/>
    </xf>
    <xf numFmtId="0" fontId="6" fillId="0" borderId="0">
      <alignment horizontal="left"/>
    </xf>
    <xf numFmtId="0" fontId="5" fillId="0" borderId="0"/>
    <xf numFmtId="0" fontId="5" fillId="0" borderId="0"/>
    <xf numFmtId="0" fontId="6" fillId="0" borderId="0"/>
    <xf numFmtId="43" fontId="15" fillId="0" borderId="0" applyFont="0" applyFill="0" applyBorder="0" applyAlignment="0" applyProtection="0"/>
    <xf numFmtId="9" fontId="15" fillId="0" borderId="0" applyFont="0" applyFill="0" applyBorder="0" applyAlignment="0" applyProtection="0"/>
    <xf numFmtId="0" fontId="16" fillId="0" borderId="0" applyNumberFormat="0" applyFill="0" applyBorder="0" applyAlignment="0" applyProtection="0"/>
    <xf numFmtId="0" fontId="20" fillId="0" borderId="0"/>
  </cellStyleXfs>
  <cellXfs count="274">
    <xf numFmtId="0" fontId="0" fillId="0" borderId="0" xfId="0"/>
    <xf numFmtId="0" fontId="1" fillId="0" borderId="0" xfId="0" applyFont="1"/>
    <xf numFmtId="0" fontId="2" fillId="0" borderId="0" xfId="0" applyFont="1"/>
    <xf numFmtId="0" fontId="3" fillId="0" borderId="0" xfId="1"/>
    <xf numFmtId="0" fontId="7" fillId="0" borderId="4" xfId="3" applyFont="1" applyBorder="1"/>
    <xf numFmtId="3" fontId="7" fillId="0" borderId="5" xfId="3" applyNumberFormat="1" applyFont="1" applyBorder="1"/>
    <xf numFmtId="9" fontId="8" fillId="0" borderId="0" xfId="4" applyFont="1" applyBorder="1"/>
    <xf numFmtId="9" fontId="8" fillId="0" borderId="6" xfId="4" applyFont="1" applyFill="1" applyBorder="1"/>
    <xf numFmtId="9" fontId="8" fillId="0" borderId="0" xfId="4" applyFont="1" applyBorder="1" applyAlignment="1">
      <alignment horizontal="right"/>
    </xf>
    <xf numFmtId="9" fontId="8" fillId="0" borderId="7" xfId="4" applyFont="1" applyBorder="1" applyAlignment="1">
      <alignment horizontal="right"/>
    </xf>
    <xf numFmtId="9" fontId="7" fillId="0" borderId="1" xfId="4" applyFont="1" applyBorder="1"/>
    <xf numFmtId="0" fontId="7" fillId="0" borderId="0" xfId="3" applyFont="1" applyBorder="1"/>
    <xf numFmtId="9" fontId="7" fillId="0" borderId="0" xfId="4" applyFont="1" applyBorder="1"/>
    <xf numFmtId="3" fontId="8" fillId="0" borderId="0" xfId="3" applyNumberFormat="1" applyFont="1" applyBorder="1"/>
    <xf numFmtId="0" fontId="8" fillId="0" borderId="0" xfId="3" applyFont="1"/>
    <xf numFmtId="0" fontId="7" fillId="0" borderId="0" xfId="3" applyFont="1" applyBorder="1" applyAlignment="1">
      <alignment horizontal="center"/>
    </xf>
    <xf numFmtId="0" fontId="9" fillId="0" borderId="0" xfId="3" applyFont="1" applyBorder="1"/>
    <xf numFmtId="0" fontId="10" fillId="0" borderId="0" xfId="3" applyFont="1" applyBorder="1"/>
    <xf numFmtId="0" fontId="8" fillId="0" borderId="0" xfId="6" applyFont="1" applyBorder="1">
      <alignment horizontal="left"/>
    </xf>
    <xf numFmtId="3" fontId="8" fillId="0" borderId="0" xfId="9" applyNumberFormat="1" applyFont="1" applyBorder="1"/>
    <xf numFmtId="3" fontId="7" fillId="0" borderId="0" xfId="10" applyNumberFormat="1" applyFont="1" applyBorder="1"/>
    <xf numFmtId="0" fontId="11" fillId="0" borderId="0" xfId="3" applyFont="1" applyBorder="1"/>
    <xf numFmtId="0" fontId="11" fillId="0" borderId="0" xfId="3" applyFont="1"/>
    <xf numFmtId="0" fontId="1" fillId="0" borderId="2" xfId="0" applyFont="1" applyBorder="1"/>
    <xf numFmtId="3" fontId="2" fillId="0" borderId="0" xfId="0" applyNumberFormat="1" applyFont="1"/>
    <xf numFmtId="3" fontId="1" fillId="0" borderId="2" xfId="0" applyNumberFormat="1" applyFont="1" applyBorder="1"/>
    <xf numFmtId="9" fontId="1" fillId="0" borderId="3" xfId="2" applyFont="1" applyBorder="1"/>
    <xf numFmtId="0" fontId="12" fillId="0" borderId="0" xfId="0" applyFont="1"/>
    <xf numFmtId="9" fontId="1" fillId="0" borderId="1" xfId="0" applyNumberFormat="1" applyFont="1" applyBorder="1"/>
    <xf numFmtId="0" fontId="7" fillId="0" borderId="8" xfId="3" applyFont="1" applyBorder="1"/>
    <xf numFmtId="3" fontId="7" fillId="0" borderId="9" xfId="3" applyNumberFormat="1" applyFont="1" applyBorder="1"/>
    <xf numFmtId="0" fontId="7" fillId="0" borderId="11" xfId="3" applyFont="1" applyBorder="1"/>
    <xf numFmtId="0" fontId="7" fillId="0" borderId="12" xfId="3" applyFont="1" applyBorder="1"/>
    <xf numFmtId="0" fontId="8" fillId="0" borderId="13" xfId="3" applyFont="1" applyBorder="1"/>
    <xf numFmtId="9" fontId="8" fillId="0" borderId="14" xfId="4" applyFont="1" applyFill="1" applyBorder="1"/>
    <xf numFmtId="9" fontId="8" fillId="0" borderId="15" xfId="4" applyFont="1" applyBorder="1" applyAlignment="1">
      <alignment horizontal="right"/>
    </xf>
    <xf numFmtId="0" fontId="7" fillId="0" borderId="16" xfId="3" applyFont="1" applyBorder="1"/>
    <xf numFmtId="9" fontId="7" fillId="0" borderId="17" xfId="4" applyFont="1" applyFill="1" applyBorder="1"/>
    <xf numFmtId="0" fontId="7" fillId="0" borderId="18" xfId="3" applyFont="1" applyBorder="1"/>
    <xf numFmtId="9" fontId="7" fillId="0" borderId="19" xfId="4" applyFont="1" applyBorder="1"/>
    <xf numFmtId="9" fontId="8" fillId="0" borderId="20" xfId="4" applyFont="1" applyBorder="1"/>
    <xf numFmtId="0" fontId="1" fillId="0" borderId="22" xfId="0" applyFont="1" applyBorder="1"/>
    <xf numFmtId="0" fontId="1" fillId="0" borderId="24" xfId="0" applyFont="1" applyBorder="1"/>
    <xf numFmtId="0" fontId="2" fillId="0" borderId="25" xfId="0" applyFont="1" applyBorder="1"/>
    <xf numFmtId="3" fontId="2" fillId="0" borderId="0" xfId="0" applyNumberFormat="1" applyFont="1" applyBorder="1"/>
    <xf numFmtId="9" fontId="2" fillId="0" borderId="0" xfId="2" applyFont="1" applyBorder="1"/>
    <xf numFmtId="9" fontId="2" fillId="0" borderId="14" xfId="2" applyFont="1" applyBorder="1"/>
    <xf numFmtId="0" fontId="2" fillId="0" borderId="26" xfId="0" applyFont="1" applyBorder="1"/>
    <xf numFmtId="0" fontId="2" fillId="0" borderId="27" xfId="0" applyFont="1" applyBorder="1"/>
    <xf numFmtId="0" fontId="1" fillId="0" borderId="28" xfId="0" applyFont="1" applyBorder="1"/>
    <xf numFmtId="9" fontId="1" fillId="0" borderId="29" xfId="2" applyFont="1" applyBorder="1"/>
    <xf numFmtId="0" fontId="1" fillId="0" borderId="18" xfId="0" applyFont="1" applyBorder="1"/>
    <xf numFmtId="0" fontId="2" fillId="0" borderId="30" xfId="0" applyFont="1" applyBorder="1"/>
    <xf numFmtId="164" fontId="1" fillId="0" borderId="31" xfId="2" applyNumberFormat="1" applyFont="1" applyBorder="1"/>
    <xf numFmtId="164" fontId="1" fillId="0" borderId="20" xfId="2" applyNumberFormat="1" applyFont="1" applyBorder="1"/>
    <xf numFmtId="0" fontId="8" fillId="0" borderId="0" xfId="3" applyFont="1" applyFill="1" applyBorder="1"/>
    <xf numFmtId="3" fontId="8" fillId="0" borderId="0" xfId="4" applyNumberFormat="1" applyFont="1" applyFill="1" applyBorder="1"/>
    <xf numFmtId="9" fontId="8" fillId="0" borderId="0" xfId="4" applyFont="1" applyFill="1" applyBorder="1"/>
    <xf numFmtId="3" fontId="8" fillId="0" borderId="0" xfId="3" applyNumberFormat="1" applyFont="1" applyFill="1" applyBorder="1"/>
    <xf numFmtId="0" fontId="8" fillId="0" borderId="0" xfId="3" applyFont="1" applyFill="1"/>
    <xf numFmtId="0" fontId="2" fillId="0" borderId="0" xfId="0" applyFont="1" applyFill="1"/>
    <xf numFmtId="3" fontId="8" fillId="0" borderId="15" xfId="4" applyNumberFormat="1" applyFont="1" applyFill="1" applyBorder="1"/>
    <xf numFmtId="3" fontId="8" fillId="0" borderId="32" xfId="4" applyNumberFormat="1" applyFont="1" applyFill="1" applyBorder="1"/>
    <xf numFmtId="0" fontId="8" fillId="0" borderId="33" xfId="3" applyFont="1" applyFill="1" applyBorder="1"/>
    <xf numFmtId="0" fontId="8" fillId="0" borderId="34" xfId="3" applyFont="1" applyFill="1" applyBorder="1"/>
    <xf numFmtId="3" fontId="8" fillId="0" borderId="7" xfId="4" applyNumberFormat="1" applyFont="1" applyFill="1" applyBorder="1"/>
    <xf numFmtId="9" fontId="8" fillId="0" borderId="7" xfId="4" applyFont="1" applyFill="1" applyBorder="1"/>
    <xf numFmtId="0" fontId="7" fillId="0" borderId="35" xfId="3" applyFont="1" applyFill="1" applyBorder="1"/>
    <xf numFmtId="0" fontId="7" fillId="0" borderId="36" xfId="3" applyFont="1" applyFill="1" applyBorder="1"/>
    <xf numFmtId="3" fontId="7" fillId="0" borderId="36" xfId="3" applyNumberFormat="1" applyFont="1" applyFill="1" applyBorder="1"/>
    <xf numFmtId="0" fontId="7" fillId="0" borderId="10" xfId="3" applyFont="1" applyFill="1" applyBorder="1"/>
    <xf numFmtId="3" fontId="8" fillId="0" borderId="37" xfId="4" applyNumberFormat="1" applyFont="1" applyFill="1" applyBorder="1"/>
    <xf numFmtId="9" fontId="8" fillId="0" borderId="37" xfId="4" applyFont="1" applyFill="1" applyBorder="1"/>
    <xf numFmtId="0" fontId="2" fillId="0" borderId="23" xfId="0" applyFont="1" applyBorder="1"/>
    <xf numFmtId="0" fontId="2" fillId="0" borderId="13" xfId="0" applyFont="1" applyBorder="1"/>
    <xf numFmtId="0" fontId="1" fillId="0" borderId="16" xfId="0" applyFont="1" applyBorder="1"/>
    <xf numFmtId="9" fontId="1" fillId="0" borderId="24" xfId="0" applyNumberFormat="1" applyFont="1" applyBorder="1"/>
    <xf numFmtId="0" fontId="1" fillId="0" borderId="40" xfId="0" applyFont="1" applyBorder="1" applyAlignment="1">
      <alignment horizontal="center" vertical="center"/>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2" fillId="0" borderId="33" xfId="0" applyFont="1" applyBorder="1"/>
    <xf numFmtId="3" fontId="2" fillId="0" borderId="0" xfId="0" applyNumberFormat="1" applyFont="1" applyBorder="1" applyAlignment="1">
      <alignment horizontal="center"/>
    </xf>
    <xf numFmtId="3" fontId="2" fillId="0" borderId="15" xfId="0" applyNumberFormat="1" applyFont="1" applyBorder="1" applyAlignment="1">
      <alignment horizontal="center"/>
    </xf>
    <xf numFmtId="0" fontId="13" fillId="0" borderId="34" xfId="0" applyFont="1" applyBorder="1"/>
    <xf numFmtId="3" fontId="13" fillId="0" borderId="43" xfId="0" applyNumberFormat="1" applyFont="1" applyBorder="1"/>
    <xf numFmtId="3" fontId="14" fillId="0" borderId="43" xfId="0" quotePrefix="1" applyNumberFormat="1" applyFont="1" applyBorder="1" applyAlignment="1">
      <alignment horizontal="center"/>
    </xf>
    <xf numFmtId="3" fontId="14" fillId="0" borderId="32" xfId="0" applyNumberFormat="1" applyFont="1" applyBorder="1" applyAlignment="1">
      <alignment horizontal="center"/>
    </xf>
    <xf numFmtId="0" fontId="2" fillId="0" borderId="0" xfId="0" applyFont="1" applyAlignment="1">
      <alignment horizontal="center"/>
    </xf>
    <xf numFmtId="0" fontId="12" fillId="0" borderId="0" xfId="0" applyFont="1" applyAlignment="1">
      <alignment horizontal="center"/>
    </xf>
    <xf numFmtId="3" fontId="2" fillId="0" borderId="33" xfId="0" applyNumberFormat="1" applyFont="1" applyBorder="1"/>
    <xf numFmtId="3" fontId="2" fillId="0" borderId="15" xfId="0" applyNumberFormat="1" applyFont="1" applyBorder="1"/>
    <xf numFmtId="3" fontId="2" fillId="0" borderId="34" xfId="0" applyNumberFormat="1" applyFont="1" applyBorder="1"/>
    <xf numFmtId="3" fontId="2" fillId="0" borderId="43" xfId="0" applyNumberFormat="1" applyFont="1" applyBorder="1"/>
    <xf numFmtId="3" fontId="2" fillId="0" borderId="32" xfId="0" applyNumberFormat="1" applyFont="1" applyBorder="1"/>
    <xf numFmtId="3" fontId="2" fillId="0" borderId="35" xfId="0" applyNumberFormat="1" applyFont="1" applyBorder="1"/>
    <xf numFmtId="3" fontId="2" fillId="0" borderId="44" xfId="0" applyNumberFormat="1" applyFont="1" applyBorder="1"/>
    <xf numFmtId="3" fontId="2" fillId="0" borderId="10" xfId="0" applyNumberFormat="1" applyFont="1" applyBorder="1"/>
    <xf numFmtId="0" fontId="12" fillId="0" borderId="0" xfId="0" applyFont="1" applyAlignment="1"/>
    <xf numFmtId="0" fontId="2" fillId="0" borderId="0" xfId="0" applyFont="1" applyAlignment="1">
      <alignment wrapText="1"/>
    </xf>
    <xf numFmtId="0" fontId="2" fillId="0" borderId="33" xfId="0" applyFont="1" applyBorder="1" applyAlignment="1">
      <alignment wrapText="1"/>
    </xf>
    <xf numFmtId="0" fontId="2" fillId="0" borderId="34" xfId="0" applyFont="1" applyBorder="1" applyAlignment="1">
      <alignment wrapText="1"/>
    </xf>
    <xf numFmtId="0" fontId="2" fillId="0" borderId="35" xfId="0" applyFont="1" applyBorder="1"/>
    <xf numFmtId="0" fontId="2" fillId="0" borderId="44" xfId="0" applyFont="1" applyBorder="1"/>
    <xf numFmtId="0" fontId="2" fillId="0" borderId="10" xfId="0" applyFont="1" applyBorder="1"/>
    <xf numFmtId="0" fontId="1" fillId="0" borderId="35" xfId="0" applyFont="1" applyBorder="1" applyAlignment="1">
      <alignment horizontal="center"/>
    </xf>
    <xf numFmtId="0" fontId="1" fillId="0" borderId="44" xfId="0" applyFont="1" applyBorder="1" applyAlignment="1">
      <alignment horizontal="center"/>
    </xf>
    <xf numFmtId="0" fontId="1" fillId="0" borderId="44" xfId="0" applyFont="1" applyBorder="1" applyAlignment="1">
      <alignment horizontal="center" wrapText="1"/>
    </xf>
    <xf numFmtId="0" fontId="1" fillId="0" borderId="10" xfId="0" applyFont="1" applyBorder="1" applyAlignment="1">
      <alignment horizontal="center" wrapText="1"/>
    </xf>
    <xf numFmtId="0" fontId="13" fillId="0" borderId="33" xfId="0" applyFont="1" applyBorder="1"/>
    <xf numFmtId="0" fontId="13" fillId="0" borderId="0" xfId="0" applyFont="1" applyBorder="1" applyAlignment="1">
      <alignment horizontal="left"/>
    </xf>
    <xf numFmtId="0" fontId="13" fillId="0" borderId="0" xfId="0" applyFont="1" applyBorder="1"/>
    <xf numFmtId="0" fontId="13" fillId="0" borderId="0" xfId="0" applyFont="1" applyBorder="1" applyAlignment="1">
      <alignment horizontal="right"/>
    </xf>
    <xf numFmtId="0" fontId="13" fillId="0" borderId="15" xfId="0" applyFont="1" applyBorder="1"/>
    <xf numFmtId="0" fontId="2" fillId="0" borderId="0" xfId="0" applyFont="1" applyBorder="1" applyAlignment="1">
      <alignment horizontal="left"/>
    </xf>
    <xf numFmtId="0" fontId="2" fillId="0" borderId="0" xfId="0" applyFont="1" applyBorder="1"/>
    <xf numFmtId="0" fontId="2" fillId="0" borderId="0" xfId="0" applyFont="1" applyBorder="1" applyAlignment="1">
      <alignment horizontal="right"/>
    </xf>
    <xf numFmtId="0" fontId="2" fillId="0" borderId="15" xfId="0" applyFont="1" applyBorder="1"/>
    <xf numFmtId="0" fontId="2" fillId="0" borderId="34" xfId="0" applyFont="1" applyBorder="1"/>
    <xf numFmtId="0" fontId="2" fillId="0" borderId="43" xfId="0" applyFont="1" applyBorder="1" applyAlignment="1">
      <alignment horizontal="left"/>
    </xf>
    <xf numFmtId="0" fontId="2" fillId="0" borderId="43" xfId="0" applyFont="1" applyBorder="1"/>
    <xf numFmtId="0" fontId="2" fillId="0" borderId="43" xfId="0" applyFont="1" applyBorder="1" applyAlignment="1">
      <alignment horizontal="right"/>
    </xf>
    <xf numFmtId="0" fontId="2" fillId="0" borderId="32" xfId="0" applyFont="1" applyBorder="1"/>
    <xf numFmtId="0" fontId="2" fillId="0" borderId="0" xfId="0" applyFont="1" applyAlignment="1"/>
    <xf numFmtId="0" fontId="17" fillId="0" borderId="0" xfId="0" applyFont="1"/>
    <xf numFmtId="0" fontId="13" fillId="0" borderId="0" xfId="0" applyFont="1"/>
    <xf numFmtId="9" fontId="13" fillId="0" borderId="0" xfId="0" applyNumberFormat="1" applyFont="1"/>
    <xf numFmtId="3" fontId="13" fillId="0" borderId="0" xfId="0" applyNumberFormat="1" applyFont="1"/>
    <xf numFmtId="0" fontId="14" fillId="0" borderId="0" xfId="0" applyFont="1"/>
    <xf numFmtId="0" fontId="14" fillId="0" borderId="0" xfId="0" applyFont="1" applyAlignment="1">
      <alignment horizontal="right"/>
    </xf>
    <xf numFmtId="0" fontId="19" fillId="2" borderId="0" xfId="13" applyFont="1" applyFill="1" applyBorder="1" applyAlignment="1">
      <alignment horizontal="left"/>
    </xf>
    <xf numFmtId="0" fontId="14" fillId="0" borderId="0" xfId="13" applyFont="1" applyBorder="1" applyAlignment="1">
      <alignment horizontal="right" vertical="center" wrapText="1"/>
    </xf>
    <xf numFmtId="9" fontId="14" fillId="0" borderId="0" xfId="0" applyNumberFormat="1" applyFont="1" applyAlignment="1">
      <alignment vertical="center"/>
    </xf>
    <xf numFmtId="9" fontId="14" fillId="0" borderId="0" xfId="12" applyFont="1" applyAlignment="1">
      <alignment vertical="center"/>
    </xf>
    <xf numFmtId="0" fontId="14" fillId="0" borderId="0" xfId="13" applyFont="1" applyBorder="1" applyAlignment="1">
      <alignment horizontal="left"/>
    </xf>
    <xf numFmtId="3" fontId="14" fillId="0" borderId="0" xfId="0" applyNumberFormat="1" applyFont="1"/>
    <xf numFmtId="0" fontId="19" fillId="2" borderId="0" xfId="13" applyFont="1" applyFill="1" applyBorder="1"/>
    <xf numFmtId="165" fontId="14" fillId="0" borderId="0" xfId="0" applyNumberFormat="1" applyFont="1"/>
    <xf numFmtId="165" fontId="13" fillId="0" borderId="0" xfId="0" applyNumberFormat="1" applyFont="1"/>
    <xf numFmtId="166" fontId="14" fillId="0" borderId="0" xfId="0" applyNumberFormat="1" applyFont="1"/>
    <xf numFmtId="0" fontId="14" fillId="0" borderId="0" xfId="13" applyFont="1" applyBorder="1" applyAlignment="1">
      <alignment horizontal="center" vertical="center" wrapText="1"/>
    </xf>
    <xf numFmtId="0" fontId="13" fillId="0" borderId="0" xfId="13" applyFont="1" applyBorder="1" applyAlignment="1">
      <alignment horizontal="center" vertical="center" wrapText="1"/>
    </xf>
    <xf numFmtId="0" fontId="13" fillId="0" borderId="0" xfId="13" applyFont="1" applyBorder="1" applyAlignment="1">
      <alignment horizontal="center" vertical="center"/>
    </xf>
    <xf numFmtId="0" fontId="14" fillId="2" borderId="0" xfId="13" applyFont="1" applyFill="1" applyBorder="1"/>
    <xf numFmtId="0" fontId="13" fillId="0" borderId="0" xfId="13" applyFont="1" applyBorder="1"/>
    <xf numFmtId="3" fontId="13" fillId="3" borderId="0" xfId="0" applyNumberFormat="1" applyFont="1" applyFill="1"/>
    <xf numFmtId="0" fontId="13" fillId="3" borderId="0" xfId="0" applyFont="1" applyFill="1"/>
    <xf numFmtId="166" fontId="13" fillId="0" borderId="0" xfId="0" applyNumberFormat="1" applyFont="1"/>
    <xf numFmtId="3" fontId="13" fillId="3" borderId="0" xfId="0" applyNumberFormat="1" applyFont="1" applyFill="1" applyBorder="1"/>
    <xf numFmtId="0" fontId="13" fillId="3" borderId="0" xfId="0" applyFont="1" applyFill="1" applyBorder="1"/>
    <xf numFmtId="164" fontId="14" fillId="0" borderId="0" xfId="13" applyNumberFormat="1" applyFont="1" applyFill="1"/>
    <xf numFmtId="164" fontId="13" fillId="0" borderId="0" xfId="12" applyNumberFormat="1" applyFont="1"/>
    <xf numFmtId="167" fontId="13" fillId="0" borderId="0" xfId="11" applyNumberFormat="1" applyFont="1"/>
    <xf numFmtId="0" fontId="18" fillId="0" borderId="0" xfId="0" applyFont="1" applyAlignment="1">
      <alignment horizontal="right"/>
    </xf>
    <xf numFmtId="0" fontId="19" fillId="0" borderId="45" xfId="0" applyFont="1" applyBorder="1" applyAlignment="1">
      <alignment horizontal="center" vertical="center"/>
    </xf>
    <xf numFmtId="0" fontId="14" fillId="0" borderId="46" xfId="0" applyFont="1" applyBorder="1" applyAlignment="1">
      <alignment horizontal="center" vertical="center" wrapText="1"/>
    </xf>
    <xf numFmtId="0" fontId="19" fillId="0" borderId="47" xfId="0" applyFont="1" applyBorder="1" applyAlignment="1">
      <alignment horizontal="center" vertical="center"/>
    </xf>
    <xf numFmtId="3" fontId="14" fillId="0" borderId="49" xfId="0" applyNumberFormat="1" applyFont="1" applyBorder="1"/>
    <xf numFmtId="3" fontId="14" fillId="0" borderId="49" xfId="0" applyNumberFormat="1" applyFont="1" applyBorder="1" applyAlignment="1">
      <alignment vertical="center"/>
    </xf>
    <xf numFmtId="3" fontId="17" fillId="0" borderId="52" xfId="0" applyNumberFormat="1" applyFont="1" applyBorder="1"/>
    <xf numFmtId="3" fontId="17" fillId="0" borderId="54" xfId="0" applyNumberFormat="1" applyFont="1" applyBorder="1"/>
    <xf numFmtId="0" fontId="19" fillId="0" borderId="55" xfId="0" applyFont="1" applyFill="1" applyBorder="1"/>
    <xf numFmtId="165" fontId="14" fillId="0" borderId="54" xfId="0" applyNumberFormat="1" applyFont="1" applyFill="1" applyBorder="1"/>
    <xf numFmtId="0" fontId="19" fillId="0" borderId="0" xfId="0" applyFont="1" applyFill="1" applyAlignment="1">
      <alignment wrapText="1"/>
    </xf>
    <xf numFmtId="0" fontId="13" fillId="0" borderId="0" xfId="3" applyFont="1" applyBorder="1" applyAlignment="1">
      <alignment vertical="center" wrapText="1"/>
    </xf>
    <xf numFmtId="0" fontId="13" fillId="0" borderId="48" xfId="0" applyFont="1" applyBorder="1"/>
    <xf numFmtId="3" fontId="13" fillId="0" borderId="49" xfId="0" applyNumberFormat="1" applyFont="1" applyBorder="1"/>
    <xf numFmtId="9" fontId="14" fillId="0" borderId="49" xfId="0" applyNumberFormat="1" applyFont="1" applyBorder="1"/>
    <xf numFmtId="0" fontId="13" fillId="0" borderId="50" xfId="0" applyFont="1" applyBorder="1" applyAlignment="1">
      <alignment vertical="center" wrapText="1"/>
    </xf>
    <xf numFmtId="3" fontId="13" fillId="0" borderId="49" xfId="0" applyNumberFormat="1" applyFont="1" applyBorder="1" applyAlignment="1">
      <alignment vertical="center"/>
    </xf>
    <xf numFmtId="0" fontId="13" fillId="0" borderId="50" xfId="0" applyFont="1" applyBorder="1"/>
    <xf numFmtId="0" fontId="19" fillId="0" borderId="51" xfId="0" applyFont="1" applyBorder="1"/>
    <xf numFmtId="3" fontId="19" fillId="0" borderId="52" xfId="0" applyNumberFormat="1" applyFont="1" applyBorder="1"/>
    <xf numFmtId="9" fontId="17" fillId="0" borderId="52" xfId="0" applyNumberFormat="1" applyFont="1" applyBorder="1"/>
    <xf numFmtId="0" fontId="19" fillId="0" borderId="53" xfId="0" applyFont="1" applyBorder="1"/>
    <xf numFmtId="3" fontId="19" fillId="0" borderId="54" xfId="0" applyNumberFormat="1" applyFont="1" applyBorder="1"/>
    <xf numFmtId="3" fontId="19" fillId="0" borderId="55" xfId="0" applyNumberFormat="1" applyFont="1" applyBorder="1"/>
    <xf numFmtId="9" fontId="17" fillId="0" borderId="0" xfId="0" applyNumberFormat="1" applyFont="1" applyBorder="1"/>
    <xf numFmtId="165" fontId="13" fillId="0" borderId="54" xfId="0" applyNumberFormat="1" applyFont="1" applyFill="1" applyBorder="1"/>
    <xf numFmtId="165" fontId="13" fillId="0" borderId="55" xfId="0" applyNumberFormat="1" applyFont="1" applyFill="1" applyBorder="1"/>
    <xf numFmtId="165" fontId="14" fillId="0" borderId="0" xfId="0" applyNumberFormat="1" applyFont="1" applyFill="1" applyBorder="1"/>
    <xf numFmtId="166" fontId="14" fillId="0" borderId="56" xfId="0" applyNumberFormat="1" applyFont="1" applyFill="1" applyBorder="1" applyAlignment="1">
      <alignment vertical="center"/>
    </xf>
    <xf numFmtId="166" fontId="14" fillId="0" borderId="48" xfId="0" applyNumberFormat="1" applyFont="1" applyFill="1" applyBorder="1" applyAlignment="1">
      <alignment vertical="center"/>
    </xf>
    <xf numFmtId="0" fontId="14" fillId="0" borderId="0" xfId="0" applyFont="1" applyFill="1" applyBorder="1" applyAlignment="1">
      <alignment vertical="center"/>
    </xf>
    <xf numFmtId="0" fontId="14" fillId="0" borderId="0" xfId="0" applyFont="1" applyFill="1" applyBorder="1"/>
    <xf numFmtId="0" fontId="13" fillId="0" borderId="0" xfId="0" applyFont="1" applyFill="1"/>
    <xf numFmtId="168" fontId="13" fillId="0" borderId="0" xfId="0" applyNumberFormat="1" applyFont="1"/>
    <xf numFmtId="0" fontId="19" fillId="0" borderId="0" xfId="0" applyFont="1" applyAlignment="1">
      <alignment horizontal="center" vertical="center"/>
    </xf>
    <xf numFmtId="3" fontId="19" fillId="0" borderId="0" xfId="0" applyNumberFormat="1" applyFont="1"/>
    <xf numFmtId="0" fontId="19" fillId="0" borderId="0" xfId="0" applyFont="1" applyAlignment="1">
      <alignment horizontal="right"/>
    </xf>
    <xf numFmtId="167" fontId="2" fillId="0" borderId="0" xfId="11" applyNumberFormat="1" applyFont="1"/>
    <xf numFmtId="167" fontId="2" fillId="0" borderId="0" xfId="11" applyNumberFormat="1" applyFont="1" applyAlignment="1">
      <alignment horizontal="right"/>
    </xf>
    <xf numFmtId="0" fontId="13" fillId="0" borderId="0" xfId="0" applyFont="1" applyAlignment="1">
      <alignment horizontal="center" vertical="center"/>
    </xf>
    <xf numFmtId="0" fontId="23" fillId="4" borderId="0" xfId="0" applyFont="1" applyFill="1" applyAlignment="1">
      <alignment horizontal="center" vertical="center"/>
    </xf>
    <xf numFmtId="0" fontId="2" fillId="4" borderId="0" xfId="0" applyFont="1" applyFill="1" applyAlignment="1">
      <alignment horizontal="center" vertical="center" wrapText="1"/>
    </xf>
    <xf numFmtId="0" fontId="23" fillId="4" borderId="0" xfId="0" applyFont="1" applyFill="1" applyAlignment="1">
      <alignment horizontal="left" vertical="center"/>
    </xf>
    <xf numFmtId="0" fontId="2" fillId="4" borderId="0" xfId="0" applyFont="1" applyFill="1"/>
    <xf numFmtId="0" fontId="19" fillId="4" borderId="0" xfId="0" applyFont="1" applyFill="1" applyAlignment="1">
      <alignment horizontal="center"/>
    </xf>
    <xf numFmtId="0" fontId="13" fillId="0" borderId="0" xfId="0" applyFont="1" applyAlignment="1">
      <alignment vertical="top"/>
    </xf>
    <xf numFmtId="3" fontId="2" fillId="4" borderId="0" xfId="0" applyNumberFormat="1" applyFont="1" applyFill="1"/>
    <xf numFmtId="3" fontId="2" fillId="4" borderId="0" xfId="0" applyNumberFormat="1" applyFont="1" applyFill="1" applyAlignment="1">
      <alignment horizontal="right" indent="3"/>
    </xf>
    <xf numFmtId="0" fontId="2" fillId="4" borderId="0" xfId="0" applyFont="1" applyFill="1" applyAlignment="1">
      <alignment horizontal="right"/>
    </xf>
    <xf numFmtId="0" fontId="13" fillId="0" borderId="0" xfId="0" applyFont="1" applyAlignment="1">
      <alignment horizontal="right" indent="1"/>
    </xf>
    <xf numFmtId="0" fontId="2" fillId="4" borderId="0" xfId="0" applyFont="1" applyFill="1" applyAlignment="1">
      <alignment horizontal="right" indent="3"/>
    </xf>
    <xf numFmtId="0" fontId="13" fillId="0" borderId="0" xfId="0" applyFont="1" applyAlignment="1">
      <alignment horizontal="left" indent="2"/>
    </xf>
    <xf numFmtId="0" fontId="13" fillId="0" borderId="0" xfId="0" applyFont="1" applyAlignment="1">
      <alignment horizontal="left"/>
    </xf>
    <xf numFmtId="1" fontId="2" fillId="4" borderId="0" xfId="0" applyNumberFormat="1" applyFont="1" applyFill="1" applyAlignment="1">
      <alignment horizontal="right"/>
    </xf>
    <xf numFmtId="167" fontId="13" fillId="0" borderId="0" xfId="11" applyNumberFormat="1" applyFont="1" applyAlignment="1">
      <alignment horizontal="right"/>
    </xf>
    <xf numFmtId="0" fontId="19" fillId="0" borderId="0" xfId="0" applyFont="1" applyAlignment="1">
      <alignment horizontal="left"/>
    </xf>
    <xf numFmtId="3" fontId="2" fillId="4" borderId="0" xfId="0" applyNumberFormat="1" applyFont="1" applyFill="1" applyAlignment="1">
      <alignment horizontal="right"/>
    </xf>
    <xf numFmtId="3" fontId="2" fillId="4" borderId="0" xfId="0" applyNumberFormat="1" applyFont="1" applyFill="1" applyAlignment="1">
      <alignment horizontal="right" vertical="top"/>
    </xf>
    <xf numFmtId="167" fontId="13" fillId="0" borderId="0" xfId="11" applyNumberFormat="1" applyFont="1" applyAlignment="1">
      <alignment horizontal="right" vertical="top"/>
    </xf>
    <xf numFmtId="3" fontId="2" fillId="4" borderId="0" xfId="0" applyNumberFormat="1" applyFont="1" applyFill="1" applyAlignment="1">
      <alignment horizontal="right" vertical="top" indent="3"/>
    </xf>
    <xf numFmtId="0" fontId="2" fillId="4" borderId="0" xfId="0" applyFont="1" applyFill="1" applyAlignment="1">
      <alignment horizontal="right" vertical="center"/>
    </xf>
    <xf numFmtId="167" fontId="13" fillId="4" borderId="0" xfId="11" applyNumberFormat="1" applyFont="1" applyFill="1" applyAlignment="1">
      <alignment horizontal="right" vertical="center"/>
    </xf>
    <xf numFmtId="0" fontId="2" fillId="4" borderId="0" xfId="0" applyFont="1" applyFill="1" applyAlignment="1">
      <alignment horizontal="right" vertical="center" indent="3"/>
    </xf>
    <xf numFmtId="0" fontId="2" fillId="4" borderId="0" xfId="0" applyFont="1" applyFill="1" applyAlignment="1">
      <alignment horizontal="right" vertical="top"/>
    </xf>
    <xf numFmtId="0" fontId="23" fillId="4" borderId="0" xfId="0" applyFont="1" applyFill="1" applyAlignment="1">
      <alignment vertical="center"/>
    </xf>
    <xf numFmtId="167" fontId="13" fillId="4" borderId="0" xfId="11" applyNumberFormat="1" applyFont="1" applyFill="1" applyAlignment="1">
      <alignment horizontal="right"/>
    </xf>
    <xf numFmtId="0" fontId="13" fillId="0" borderId="0" xfId="0" applyFont="1" applyAlignment="1">
      <alignment wrapText="1"/>
    </xf>
    <xf numFmtId="1" fontId="13" fillId="0" borderId="0" xfId="0" applyNumberFormat="1" applyFont="1" applyAlignment="1">
      <alignment horizontal="right" indent="2"/>
    </xf>
    <xf numFmtId="0" fontId="24" fillId="4" borderId="0" xfId="0" applyFont="1" applyFill="1" applyAlignment="1">
      <alignment horizontal="right" indent="3"/>
    </xf>
    <xf numFmtId="0" fontId="19" fillId="0" borderId="0" xfId="0" applyFont="1" applyAlignment="1">
      <alignment vertical="center"/>
    </xf>
    <xf numFmtId="1" fontId="2" fillId="4" borderId="0" xfId="12" applyNumberFormat="1" applyFont="1" applyFill="1" applyAlignment="1">
      <alignment horizontal="right" vertical="center"/>
    </xf>
    <xf numFmtId="1" fontId="13" fillId="0" borderId="0" xfId="12" applyNumberFormat="1" applyFont="1" applyAlignment="1">
      <alignment horizontal="right" vertical="center"/>
    </xf>
    <xf numFmtId="3" fontId="13" fillId="0" borderId="0" xfId="11" applyNumberFormat="1" applyFont="1" applyAlignment="1">
      <alignment horizontal="right" indent="2"/>
    </xf>
    <xf numFmtId="167" fontId="13" fillId="0" borderId="0" xfId="11" applyNumberFormat="1" applyFont="1" applyAlignment="1">
      <alignment horizontal="right" indent="1"/>
    </xf>
    <xf numFmtId="166" fontId="13" fillId="0" borderId="0" xfId="14" applyNumberFormat="1" applyFont="1" applyAlignment="1">
      <alignment horizontal="right" indent="1"/>
    </xf>
    <xf numFmtId="1" fontId="13" fillId="0" borderId="0" xfId="0" applyNumberFormat="1" applyFont="1" applyAlignment="1">
      <alignment horizontal="right" indent="1"/>
    </xf>
    <xf numFmtId="166" fontId="2" fillId="4" borderId="0" xfId="0" applyNumberFormat="1" applyFont="1" applyFill="1" applyAlignment="1">
      <alignment horizontal="right"/>
    </xf>
    <xf numFmtId="166" fontId="13" fillId="0" borderId="0" xfId="11" applyNumberFormat="1" applyFont="1" applyAlignment="1">
      <alignment horizontal="right" indent="1"/>
    </xf>
    <xf numFmtId="0" fontId="19" fillId="0" borderId="0" xfId="0" applyFont="1" applyAlignment="1"/>
    <xf numFmtId="0" fontId="19" fillId="0" borderId="0" xfId="0" applyFont="1" applyAlignment="1">
      <alignment vertical="top"/>
    </xf>
    <xf numFmtId="0" fontId="25" fillId="0" borderId="0" xfId="0" applyFont="1" applyAlignment="1">
      <alignment vertical="center"/>
    </xf>
    <xf numFmtId="169" fontId="13" fillId="0" borderId="0" xfId="11" applyNumberFormat="1" applyFont="1" applyAlignment="1">
      <alignment horizontal="right"/>
    </xf>
    <xf numFmtId="1" fontId="13" fillId="0" borderId="0" xfId="0" applyNumberFormat="1" applyFont="1" applyAlignment="1">
      <alignment horizontal="right"/>
    </xf>
    <xf numFmtId="3" fontId="13" fillId="0" borderId="0" xfId="0" applyNumberFormat="1" applyFont="1" applyBorder="1" applyAlignment="1">
      <alignment horizontal="right" indent="1"/>
    </xf>
    <xf numFmtId="0" fontId="13" fillId="0" borderId="0" xfId="0" applyFont="1" applyBorder="1" applyAlignment="1">
      <alignment horizontal="left" indent="2"/>
    </xf>
    <xf numFmtId="3" fontId="2" fillId="4" borderId="0" xfId="12" applyNumberFormat="1" applyFont="1" applyFill="1" applyAlignment="1">
      <alignment horizontal="right"/>
    </xf>
    <xf numFmtId="3" fontId="2" fillId="0" borderId="0" xfId="12" applyNumberFormat="1" applyFont="1" applyAlignment="1">
      <alignment horizontal="right" indent="1"/>
    </xf>
    <xf numFmtId="1" fontId="2" fillId="4" borderId="0" xfId="12" applyNumberFormat="1" applyFont="1" applyFill="1" applyAlignment="1">
      <alignment horizontal="right"/>
    </xf>
    <xf numFmtId="1" fontId="13" fillId="0" borderId="0" xfId="12" applyNumberFormat="1" applyFont="1" applyBorder="1" applyAlignment="1">
      <alignment horizontal="right" indent="1"/>
    </xf>
    <xf numFmtId="167" fontId="19" fillId="0" borderId="0" xfId="0" applyNumberFormat="1" applyFont="1"/>
    <xf numFmtId="0" fontId="26" fillId="0" borderId="57"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58" xfId="0" applyFont="1" applyBorder="1" applyAlignment="1">
      <alignment horizontal="center" vertical="center" wrapText="1"/>
    </xf>
    <xf numFmtId="0" fontId="27" fillId="0" borderId="0" xfId="0" applyFont="1"/>
    <xf numFmtId="0" fontId="2" fillId="0" borderId="59" xfId="0" applyFont="1" applyBorder="1"/>
    <xf numFmtId="167" fontId="2" fillId="0" borderId="60" xfId="11" applyNumberFormat="1" applyFont="1" applyBorder="1"/>
    <xf numFmtId="9" fontId="2" fillId="0" borderId="0" xfId="12" applyFont="1"/>
    <xf numFmtId="0" fontId="2" fillId="0" borderId="61" xfId="0" applyFont="1" applyBorder="1"/>
    <xf numFmtId="167" fontId="2" fillId="0" borderId="7" xfId="11" applyNumberFormat="1" applyFont="1" applyBorder="1"/>
    <xf numFmtId="0" fontId="2" fillId="0" borderId="57" xfId="0" applyFont="1" applyBorder="1"/>
    <xf numFmtId="9" fontId="2" fillId="0" borderId="62" xfId="12" applyFont="1" applyBorder="1"/>
    <xf numFmtId="167" fontId="1" fillId="0" borderId="60" xfId="11" applyNumberFormat="1" applyFont="1" applyBorder="1"/>
    <xf numFmtId="0" fontId="14" fillId="0" borderId="0" xfId="0" quotePrefix="1" applyFont="1"/>
    <xf numFmtId="0" fontId="14" fillId="0" borderId="0" xfId="0" quotePrefix="1" applyFont="1" applyFill="1" applyBorder="1"/>
    <xf numFmtId="0" fontId="14" fillId="0" borderId="0" xfId="0" quotePrefix="1" applyFont="1" applyFill="1" applyBorder="1" applyAlignment="1">
      <alignment wrapText="1"/>
    </xf>
    <xf numFmtId="0" fontId="14" fillId="0" borderId="0" xfId="0" applyFont="1" applyFill="1" applyBorder="1" applyAlignment="1">
      <alignment wrapText="1"/>
    </xf>
    <xf numFmtId="0" fontId="19" fillId="0" borderId="0" xfId="0" applyFont="1"/>
    <xf numFmtId="0" fontId="14" fillId="0" borderId="0" xfId="0" applyFont="1" applyAlignment="1">
      <alignment horizontal="left"/>
    </xf>
    <xf numFmtId="0" fontId="12" fillId="0" borderId="0" xfId="0" quotePrefix="1" applyFont="1" applyAlignment="1">
      <alignment wrapText="1"/>
    </xf>
    <xf numFmtId="0" fontId="1" fillId="0" borderId="0" xfId="0" applyFont="1" applyAlignment="1">
      <alignment vertical="top"/>
    </xf>
    <xf numFmtId="0" fontId="1" fillId="0" borderId="58" xfId="0" applyFont="1" applyBorder="1" applyAlignment="1">
      <alignment vertical="top" wrapText="1"/>
    </xf>
    <xf numFmtId="0" fontId="1" fillId="0" borderId="61" xfId="0" applyFont="1" applyBorder="1" applyAlignment="1">
      <alignment vertical="top" wrapText="1"/>
    </xf>
    <xf numFmtId="0" fontId="14" fillId="0" borderId="0" xfId="0" applyFont="1" applyAlignment="1">
      <alignment horizontal="left" wrapText="1"/>
    </xf>
    <xf numFmtId="0" fontId="19" fillId="0" borderId="45" xfId="0" applyFont="1" applyBorder="1" applyAlignment="1">
      <alignment horizontal="center" vertical="center"/>
    </xf>
    <xf numFmtId="0" fontId="19" fillId="0" borderId="46" xfId="0" applyFont="1" applyBorder="1" applyAlignment="1">
      <alignment horizontal="center" vertical="center"/>
    </xf>
    <xf numFmtId="0" fontId="1" fillId="0" borderId="21" xfId="0" applyFont="1" applyFill="1" applyBorder="1"/>
    <xf numFmtId="0" fontId="2" fillId="0" borderId="38" xfId="0" applyFont="1" applyBorder="1" applyAlignment="1">
      <alignment horizontal="center"/>
    </xf>
    <xf numFmtId="0" fontId="2" fillId="0" borderId="28" xfId="0" applyFont="1" applyBorder="1" applyAlignment="1">
      <alignment horizontal="center"/>
    </xf>
    <xf numFmtId="0" fontId="2" fillId="0" borderId="39" xfId="0" applyFont="1" applyBorder="1" applyAlignment="1">
      <alignment horizontal="center"/>
    </xf>
    <xf numFmtId="0" fontId="7" fillId="0" borderId="9" xfId="3" applyFont="1" applyBorder="1" applyAlignment="1">
      <alignment horizontal="center"/>
    </xf>
    <xf numFmtId="0" fontId="7" fillId="0" borderId="10" xfId="3" applyFont="1" applyBorder="1" applyAlignment="1">
      <alignment horizontal="center"/>
    </xf>
    <xf numFmtId="0" fontId="12" fillId="0" borderId="0" xfId="0" applyFont="1" applyAlignment="1">
      <alignment horizontal="right"/>
    </xf>
  </cellXfs>
  <cellStyles count="15">
    <cellStyle name="Lien hypertexte" xfId="1" builtinId="8"/>
    <cellStyle name="Milliers" xfId="11" builtinId="3"/>
    <cellStyle name="Motif" xfId="14"/>
    <cellStyle name="Normal" xfId="0" builtinId="0"/>
    <cellStyle name="Normal 2" xfId="3"/>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name val="Arial"/>
        <scheme val="none"/>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08235" y="917076"/>
    <xdr:ext cx="1977840" cy="1100160"/>
    <xdr:sp macro="" textlink="">
      <xdr:nvSpPr>
        <xdr:cNvPr id="2" name="Ellipse 1"/>
        <xdr:cNvSpPr/>
      </xdr:nvSpPr>
      <xdr:spPr>
        <a:xfrm>
          <a:off x="3008235" y="9170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879276"/>
    <xdr:ext cx="1777679" cy="1160280"/>
    <xdr:sp macro="" textlink="">
      <xdr:nvSpPr>
        <xdr:cNvPr id="3" name="Ellipse 9"/>
        <xdr:cNvSpPr/>
      </xdr:nvSpPr>
      <xdr:spPr>
        <a:xfrm>
          <a:off x="3770220" y="8792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15539" y="762000"/>
    <xdr:ext cx="1976228" cy="440231"/>
    <xdr:sp macro="" textlink="">
      <xdr:nvSpPr>
        <xdr:cNvPr id="4" name="Forme libre 3"/>
        <xdr:cNvSpPr/>
      </xdr:nvSpPr>
      <xdr:spPr>
        <a:xfrm>
          <a:off x="6315539" y="7620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24 900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773511"/>
    <xdr:ext cx="1789200" cy="353880"/>
    <xdr:sp macro="" textlink="">
      <xdr:nvSpPr>
        <xdr:cNvPr id="5" name="Forme libre 4"/>
        <xdr:cNvSpPr/>
      </xdr:nvSpPr>
      <xdr:spPr>
        <a:xfrm>
          <a:off x="762000" y="7735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26 400 actifs</a:t>
          </a:r>
        </a:p>
      </xdr:txBody>
    </xdr:sp>
    <xdr:clientData/>
  </xdr:absoluteAnchor>
  <xdr:absoluteAnchor>
    <xdr:pos x="4999423" y="2475441"/>
    <xdr:ext cx="2316721" cy="452446"/>
    <xdr:sp macro="" textlink="">
      <xdr:nvSpPr>
        <xdr:cNvPr id="6" name="Forme libre 5"/>
        <xdr:cNvSpPr/>
      </xdr:nvSpPr>
      <xdr:spPr>
        <a:xfrm>
          <a:off x="4999423" y="24754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12 300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586735"/>
    <xdr:ext cx="2195730" cy="645825"/>
    <xdr:sp macro="" textlink="">
      <xdr:nvSpPr>
        <xdr:cNvPr id="7" name="Forme libre 6"/>
        <xdr:cNvSpPr/>
      </xdr:nvSpPr>
      <xdr:spPr>
        <a:xfrm>
          <a:off x="6815865" y="15867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12 600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1870611"/>
    <xdr:ext cx="1701721" cy="761999"/>
    <xdr:sp macro="" textlink="">
      <xdr:nvSpPr>
        <xdr:cNvPr id="8" name="Rectangle 7"/>
        <xdr:cNvSpPr/>
      </xdr:nvSpPr>
      <xdr:spPr>
        <a:xfrm>
          <a:off x="1309123" y="1870611"/>
          <a:ext cx="1701721"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14 000 actifs</a:t>
          </a:r>
        </a:p>
      </xdr:txBody>
    </xdr:sp>
    <xdr:clientData/>
  </xdr:absoluteAnchor>
  <xdr:twoCellAnchor>
    <xdr:from>
      <xdr:col>3</xdr:col>
      <xdr:colOff>724844</xdr:colOff>
      <xdr:row>8</xdr:row>
      <xdr:rowOff>32286</xdr:rowOff>
    </xdr:from>
    <xdr:to>
      <xdr:col>4</xdr:col>
      <xdr:colOff>439095</xdr:colOff>
      <xdr:row>11</xdr:row>
      <xdr:rowOff>51336</xdr:rowOff>
    </xdr:to>
    <xdr:cxnSp macro="">
      <xdr:nvCxnSpPr>
        <xdr:cNvPr id="9" name="Connecteur droit 8"/>
        <xdr:cNvCxnSpPr>
          <a:stCxn id="8" idx="3"/>
        </xdr:cNvCxnSpPr>
      </xdr:nvCxnSpPr>
      <xdr:spPr>
        <a:xfrm flipV="1">
          <a:off x="3010844" y="1556286"/>
          <a:ext cx="476251" cy="590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N33" sqref="N33"/>
    </sheetView>
  </sheetViews>
  <sheetFormatPr baseColWidth="10" defaultColWidth="9.140625" defaultRowHeight="11.25"/>
  <cols>
    <col min="1" max="16384" width="9.140625" style="2"/>
  </cols>
  <sheetData>
    <row r="1" spans="1:3">
      <c r="A1" s="1" t="s">
        <v>0</v>
      </c>
      <c r="B1" s="1" t="s">
        <v>21</v>
      </c>
    </row>
    <row r="6" spans="1:3">
      <c r="C6" s="1" t="s">
        <v>1</v>
      </c>
    </row>
    <row r="7" spans="1:3" ht="15">
      <c r="C7" s="3" t="s">
        <v>20</v>
      </c>
    </row>
    <row r="8" spans="1:3" ht="15">
      <c r="C8" s="3" t="s">
        <v>8</v>
      </c>
    </row>
    <row r="9" spans="1:3" ht="15">
      <c r="C9" s="3" t="s">
        <v>9</v>
      </c>
    </row>
    <row r="10" spans="1:3" ht="15">
      <c r="C10" s="3" t="s">
        <v>10</v>
      </c>
    </row>
    <row r="11" spans="1:3" ht="15">
      <c r="C11" s="3" t="s">
        <v>11</v>
      </c>
    </row>
    <row r="12" spans="1:3" ht="15">
      <c r="C12" s="3" t="s">
        <v>12</v>
      </c>
    </row>
    <row r="13" spans="1:3" ht="15">
      <c r="C13" s="3" t="s">
        <v>13</v>
      </c>
    </row>
    <row r="14" spans="1:3" ht="15">
      <c r="C14" s="3" t="s">
        <v>14</v>
      </c>
    </row>
    <row r="15" spans="1:3" ht="15">
      <c r="C15" s="3" t="s">
        <v>15</v>
      </c>
    </row>
    <row r="16" spans="1:3" ht="15">
      <c r="C16" s="3" t="s">
        <v>3</v>
      </c>
    </row>
    <row r="17" spans="3:3" ht="15">
      <c r="C17" s="3" t="s">
        <v>4</v>
      </c>
    </row>
    <row r="18" spans="3:3" ht="15">
      <c r="C18" s="3" t="s">
        <v>5</v>
      </c>
    </row>
    <row r="19" spans="3:3" ht="15">
      <c r="C19" s="3" t="s">
        <v>16</v>
      </c>
    </row>
    <row r="20" spans="3:3" ht="15">
      <c r="C20" s="3" t="s">
        <v>17</v>
      </c>
    </row>
    <row r="21" spans="3:3" ht="15">
      <c r="C21" s="3" t="s">
        <v>18</v>
      </c>
    </row>
    <row r="22" spans="3:3" ht="15">
      <c r="C22" s="3" t="s">
        <v>19</v>
      </c>
    </row>
  </sheetData>
  <hyperlinks>
    <hyperlink ref="C7" location="Cadrage!A1" display="Principaux repères de la région Pays de la Loire"/>
    <hyperlink ref="C8" location="'Pop par territoire de vie'!A1" display="Part de la population par territoire de vie dans les Pays de la Loire"/>
    <hyperlink ref="C9" location="'Dépenses cult coll territoriale'!A1" display="Répartition de la dépense culturelle dans les Pays de la Loire"/>
    <hyperlink ref="C10" location="'Dépenses cult coll territoriale'!A1" display="Dépenses des collectivités territoriales des Pays de la Loire en 2016"/>
    <hyperlink ref="C11" location="'Dépenses cult du MC'!A1" display="Dépenses du ministère de la Culture et de ses opérateurs dans les Pays de la Loire en 2016"/>
    <hyperlink ref="C12" location="'Dépenses communes et groupement'!A1" display="Dépenses culturelles des communes et de leurs groupements dans les Pays de la Loire en 2016"/>
    <hyperlink ref="C13" location="'Répartition équipements'!A1" display="Répartition des principaux équipements culturels par type de territoire de vie dans les Pays de la Loire en 2016"/>
    <hyperlink ref="C14" location="'Emploi culturel'!A1" display="Secteurs culturels et professions culturelles  dans les Pays de la Loire en 2014"/>
    <hyperlink ref="C15" location="'Répartition prof cult'!A1" display="Répartition des professions culturelles dans les Pays de la Loire en 2014"/>
    <hyperlink ref="C16" location="'Diplômes revenus prof cult'!A1" display="Part des diplômés du supérieur et salaire médian annuel selon les professions culturelles en 2014"/>
    <hyperlink ref="C17" location="'Répart emploi par secteur'!A1" display="Répartition de l'emploi par secteur culturel en 2014"/>
    <hyperlink ref="C18" location="'Non salariés'!A1" display="Caractéristiques des non-salariés par secteur culturel en 2014"/>
    <hyperlink ref="C19" location="'Entreprises culturelles'!A1" display="Poids des entreprises dans les secteurs culturels marchands dans les Pays de la Loire en 2015"/>
    <hyperlink ref="C20" location="'Entreprises CA et salairés'!A1" display="Répartition du nombre d'établissements, du chiffre d'affaires et des effectifs salariés par domaine culturel dans les Pays de la Loire en 2015 "/>
    <hyperlink ref="C21" location="'Effectifs enteprises cult'!A1" display="Répartition des entreprises culturelles dans les Pays de la Loire en 2015"/>
    <hyperlink ref="C22" location="'Principales entreprises cult'!A1" display="Principaux établissements culturels employeurs des Pays de la Loir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52" workbookViewId="0">
      <selection activeCell="A55" sqref="A55"/>
    </sheetView>
  </sheetViews>
  <sheetFormatPr baseColWidth="10" defaultRowHeight="15"/>
  <cols>
    <col min="1" max="1" width="56.28515625" bestFit="1" customWidth="1"/>
    <col min="2" max="2" width="12.28515625" bestFit="1" customWidth="1"/>
    <col min="3" max="3" width="9.28515625" bestFit="1" customWidth="1"/>
    <col min="4" max="4" width="11.28515625" bestFit="1" customWidth="1"/>
  </cols>
  <sheetData>
    <row r="1" spans="1:4">
      <c r="A1" s="1" t="s">
        <v>20</v>
      </c>
    </row>
    <row r="3" spans="1:4" ht="45">
      <c r="A3" s="191"/>
      <c r="B3" s="192" t="s">
        <v>24</v>
      </c>
      <c r="C3" s="186" t="s">
        <v>25</v>
      </c>
      <c r="D3" s="193" t="s">
        <v>212</v>
      </c>
    </row>
    <row r="4" spans="1:4">
      <c r="A4" s="194" t="s">
        <v>213</v>
      </c>
      <c r="B4" s="195"/>
      <c r="C4" s="196"/>
      <c r="D4" s="195"/>
    </row>
    <row r="5" spans="1:4">
      <c r="A5" s="197" t="s">
        <v>229</v>
      </c>
      <c r="B5" s="198">
        <f>3787411/1000</f>
        <v>3787.4110000000001</v>
      </c>
      <c r="C5" s="24">
        <v>67186.638000000006</v>
      </c>
      <c r="D5" s="199">
        <f>(B5/C5)*100</f>
        <v>5.6371491605220667</v>
      </c>
    </row>
    <row r="6" spans="1:4">
      <c r="A6" s="124" t="s">
        <v>230</v>
      </c>
      <c r="B6" s="200">
        <v>0.8</v>
      </c>
      <c r="C6" s="201">
        <v>0.5</v>
      </c>
      <c r="D6" s="202"/>
    </row>
    <row r="7" spans="1:4">
      <c r="A7" s="203" t="s">
        <v>231</v>
      </c>
      <c r="B7" s="200">
        <v>0.4</v>
      </c>
      <c r="C7" s="201">
        <v>0.4</v>
      </c>
      <c r="D7" s="202"/>
    </row>
    <row r="8" spans="1:4">
      <c r="A8" s="203" t="s">
        <v>232</v>
      </c>
      <c r="B8" s="200">
        <v>0.4</v>
      </c>
      <c r="C8" s="201">
        <v>0.1</v>
      </c>
      <c r="D8" s="202"/>
    </row>
    <row r="9" spans="1:4">
      <c r="A9" s="204" t="s">
        <v>233</v>
      </c>
      <c r="B9" s="200"/>
      <c r="C9" s="201"/>
      <c r="D9" s="202"/>
    </row>
    <row r="10" spans="1:4">
      <c r="A10" s="203" t="s">
        <v>214</v>
      </c>
      <c r="B10" s="205">
        <v>30.6</v>
      </c>
      <c r="C10" s="206">
        <v>30</v>
      </c>
      <c r="D10" s="199">
        <f>((B$5*(B10/100))/(C$5*(C10/100)))*100</f>
        <v>5.7498921437325077</v>
      </c>
    </row>
    <row r="11" spans="1:4">
      <c r="A11" s="203" t="s">
        <v>215</v>
      </c>
      <c r="B11" s="205">
        <v>43.2</v>
      </c>
      <c r="C11" s="206">
        <v>44.4</v>
      </c>
      <c r="D11" s="199">
        <f t="shared" ref="D11:D12" si="0">((B$5*(B11/100))/(C$5*(C11/100)))*100</f>
        <v>5.4847937778052547</v>
      </c>
    </row>
    <row r="12" spans="1:4">
      <c r="A12" s="203" t="s">
        <v>216</v>
      </c>
      <c r="B12" s="205">
        <v>26.3</v>
      </c>
      <c r="C12" s="206">
        <v>25.6</v>
      </c>
      <c r="D12" s="199">
        <f t="shared" si="0"/>
        <v>5.7912899578800925</v>
      </c>
    </row>
    <row r="13" spans="1:4">
      <c r="A13" s="207" t="s">
        <v>234</v>
      </c>
      <c r="B13" s="205"/>
      <c r="C13" s="206"/>
      <c r="D13" s="199"/>
    </row>
    <row r="14" spans="1:4">
      <c r="A14" s="203" t="s">
        <v>217</v>
      </c>
      <c r="B14" s="208">
        <v>395</v>
      </c>
      <c r="C14" s="206">
        <v>6805</v>
      </c>
      <c r="D14" s="199">
        <f>(B14/C14)*100</f>
        <v>5.8045554739162384</v>
      </c>
    </row>
    <row r="15" spans="1:4">
      <c r="A15" s="203" t="s">
        <v>218</v>
      </c>
      <c r="B15" s="208">
        <v>312</v>
      </c>
      <c r="C15" s="206">
        <v>5536</v>
      </c>
      <c r="D15" s="199">
        <f t="shared" ref="D15:D18" si="1">(B15/C15)*100</f>
        <v>5.6358381502890174</v>
      </c>
    </row>
    <row r="16" spans="1:4">
      <c r="A16" s="203" t="s">
        <v>219</v>
      </c>
      <c r="B16" s="208">
        <v>127</v>
      </c>
      <c r="C16" s="206">
        <v>2551</v>
      </c>
      <c r="D16" s="199">
        <f t="shared" si="1"/>
        <v>4.9784398275186197</v>
      </c>
    </row>
    <row r="17" spans="1:4">
      <c r="A17" s="124" t="s">
        <v>235</v>
      </c>
      <c r="B17" s="208">
        <v>98.221000000000004</v>
      </c>
      <c r="C17" s="206">
        <v>4335.4489999999996</v>
      </c>
      <c r="D17" s="199">
        <f t="shared" si="1"/>
        <v>2.2655323589321434</v>
      </c>
    </row>
    <row r="18" spans="1:4">
      <c r="A18" s="197" t="s">
        <v>236</v>
      </c>
      <c r="B18" s="209">
        <v>138.29400000000001</v>
      </c>
      <c r="C18" s="210">
        <v>6106.6949999999997</v>
      </c>
      <c r="D18" s="211">
        <f t="shared" si="1"/>
        <v>2.2646292307049887</v>
      </c>
    </row>
    <row r="19" spans="1:4">
      <c r="A19" s="194" t="s">
        <v>220</v>
      </c>
      <c r="B19" s="212"/>
      <c r="C19" s="213"/>
      <c r="D19" s="214"/>
    </row>
    <row r="20" spans="1:4">
      <c r="A20" s="124" t="s">
        <v>237</v>
      </c>
      <c r="B20" s="208">
        <v>118.0548161262772</v>
      </c>
      <c r="C20" s="206">
        <v>106.10524670033124</v>
      </c>
      <c r="D20" s="202"/>
    </row>
    <row r="21" spans="1:4">
      <c r="A21" s="124" t="s">
        <v>238</v>
      </c>
      <c r="B21" s="208">
        <v>32081.8</v>
      </c>
      <c r="C21" s="206">
        <v>636263</v>
      </c>
      <c r="D21" s="199">
        <f t="shared" ref="D21:D27" si="2">(B21/C21)*100</f>
        <v>5.042223105854025</v>
      </c>
    </row>
    <row r="22" spans="1:4">
      <c r="A22" s="124" t="s">
        <v>239</v>
      </c>
      <c r="B22" s="200">
        <v>5</v>
      </c>
      <c r="C22" s="206">
        <v>101</v>
      </c>
      <c r="D22" s="199">
        <f t="shared" si="2"/>
        <v>4.9504950495049505</v>
      </c>
    </row>
    <row r="23" spans="1:4">
      <c r="A23" s="124" t="s">
        <v>240</v>
      </c>
      <c r="B23" s="208">
        <v>1357</v>
      </c>
      <c r="C23" s="206">
        <v>35885</v>
      </c>
      <c r="D23" s="199">
        <f t="shared" si="2"/>
        <v>3.7815243137801309</v>
      </c>
    </row>
    <row r="24" spans="1:4">
      <c r="A24" s="124" t="s">
        <v>241</v>
      </c>
      <c r="B24" s="200">
        <v>113</v>
      </c>
      <c r="C24" s="206">
        <v>2063</v>
      </c>
      <c r="D24" s="199">
        <f t="shared" si="2"/>
        <v>5.4774600096946191</v>
      </c>
    </row>
    <row r="25" spans="1:4">
      <c r="A25" s="197" t="s">
        <v>242</v>
      </c>
      <c r="B25" s="215">
        <v>70</v>
      </c>
      <c r="C25" s="210">
        <v>1267</v>
      </c>
      <c r="D25" s="211">
        <f t="shared" si="2"/>
        <v>5.5248618784530388</v>
      </c>
    </row>
    <row r="26" spans="1:4">
      <c r="A26" s="216" t="s">
        <v>221</v>
      </c>
      <c r="B26" s="200"/>
      <c r="C26" s="217"/>
      <c r="D26" s="202"/>
    </row>
    <row r="27" spans="1:4">
      <c r="A27" s="124" t="s">
        <v>243</v>
      </c>
      <c r="B27" s="208">
        <v>109767</v>
      </c>
      <c r="C27" s="206">
        <v>2194200</v>
      </c>
      <c r="D27" s="199">
        <f t="shared" si="2"/>
        <v>5.002597757724911</v>
      </c>
    </row>
    <row r="28" spans="1:4">
      <c r="A28" s="124" t="s">
        <v>244</v>
      </c>
      <c r="B28" s="208">
        <v>29519</v>
      </c>
      <c r="C28" s="206">
        <v>33022</v>
      </c>
      <c r="D28" s="199"/>
    </row>
    <row r="29" spans="1:4" ht="23.25">
      <c r="A29" s="218" t="s">
        <v>245</v>
      </c>
      <c r="B29" s="205">
        <v>2.7</v>
      </c>
      <c r="C29" s="219">
        <v>1.8</v>
      </c>
      <c r="D29" s="220"/>
    </row>
    <row r="30" spans="1:4" ht="23.25">
      <c r="A30" s="218" t="s">
        <v>246</v>
      </c>
      <c r="B30" s="205">
        <v>24.7</v>
      </c>
      <c r="C30" s="219">
        <v>19.7</v>
      </c>
      <c r="D30" s="220"/>
    </row>
    <row r="31" spans="1:4" ht="23.25">
      <c r="A31" s="218" t="s">
        <v>247</v>
      </c>
      <c r="B31" s="205">
        <v>72.5</v>
      </c>
      <c r="C31" s="219">
        <v>78.599999999999994</v>
      </c>
      <c r="D31" s="220"/>
    </row>
    <row r="32" spans="1:4">
      <c r="A32" s="221" t="s">
        <v>248</v>
      </c>
      <c r="B32" s="222">
        <v>49</v>
      </c>
      <c r="C32" s="223">
        <v>53</v>
      </c>
      <c r="D32" s="202"/>
    </row>
    <row r="33" spans="1:4">
      <c r="A33" s="204" t="s">
        <v>249</v>
      </c>
      <c r="B33" s="205"/>
      <c r="C33" s="219"/>
      <c r="D33" s="220"/>
    </row>
    <row r="34" spans="1:4">
      <c r="A34" s="203" t="s">
        <v>222</v>
      </c>
      <c r="B34" s="208">
        <v>109.5</v>
      </c>
      <c r="C34" s="224">
        <v>2477.5</v>
      </c>
      <c r="D34" s="199">
        <f t="shared" ref="D34:D37" si="3">(B34/C34)*100</f>
        <v>4.4197780020181634</v>
      </c>
    </row>
    <row r="35" spans="1:4">
      <c r="A35" s="203" t="s">
        <v>223</v>
      </c>
      <c r="B35" s="208">
        <v>66</v>
      </c>
      <c r="C35" s="224">
        <v>1186.5999999999999</v>
      </c>
      <c r="D35" s="199">
        <f t="shared" si="3"/>
        <v>5.5621102309118493</v>
      </c>
    </row>
    <row r="36" spans="1:4">
      <c r="A36" s="203" t="s">
        <v>224</v>
      </c>
      <c r="B36" s="208">
        <v>97.5</v>
      </c>
      <c r="C36" s="224">
        <v>1984.2</v>
      </c>
      <c r="D36" s="199">
        <f t="shared" si="3"/>
        <v>4.9138191714544908</v>
      </c>
    </row>
    <row r="37" spans="1:4">
      <c r="A37" s="124" t="s">
        <v>250</v>
      </c>
      <c r="B37" s="208">
        <v>1727.337</v>
      </c>
      <c r="C37" s="225">
        <v>30757.808000000001</v>
      </c>
      <c r="D37" s="199">
        <f t="shared" si="3"/>
        <v>5.615930107893254</v>
      </c>
    </row>
    <row r="38" spans="1:4">
      <c r="A38" s="124" t="s">
        <v>251</v>
      </c>
      <c r="B38" s="200">
        <v>7.8</v>
      </c>
      <c r="C38" s="226">
        <v>9.4</v>
      </c>
      <c r="D38" s="202"/>
    </row>
    <row r="39" spans="1:4">
      <c r="A39" s="124" t="s">
        <v>252</v>
      </c>
      <c r="B39" s="205">
        <v>72.8</v>
      </c>
      <c r="C39" s="227">
        <v>70.7</v>
      </c>
      <c r="D39" s="202"/>
    </row>
    <row r="40" spans="1:4">
      <c r="A40" s="124" t="s">
        <v>253</v>
      </c>
      <c r="B40" s="208">
        <v>20391</v>
      </c>
      <c r="C40" s="206">
        <v>20265</v>
      </c>
      <c r="D40" s="202"/>
    </row>
    <row r="41" spans="1:4">
      <c r="A41" s="124" t="s">
        <v>254</v>
      </c>
      <c r="B41" s="228">
        <v>11.2</v>
      </c>
      <c r="C41" s="229">
        <v>14.6</v>
      </c>
      <c r="D41" s="202"/>
    </row>
    <row r="42" spans="1:4">
      <c r="A42" s="230" t="s">
        <v>255</v>
      </c>
      <c r="B42" s="208">
        <v>46</v>
      </c>
      <c r="C42" s="206">
        <v>1296</v>
      </c>
      <c r="D42" s="199">
        <f>100*B42/C42</f>
        <v>3.5493827160493829</v>
      </c>
    </row>
    <row r="43" spans="1:4">
      <c r="A43" s="231" t="s">
        <v>256</v>
      </c>
      <c r="B43" s="208">
        <v>150</v>
      </c>
      <c r="C43" s="206">
        <v>4800</v>
      </c>
      <c r="D43" s="199">
        <f>100*B43/C43</f>
        <v>3.125</v>
      </c>
    </row>
    <row r="44" spans="1:4">
      <c r="A44" s="232" t="s">
        <v>225</v>
      </c>
      <c r="B44" s="200"/>
      <c r="C44" s="233"/>
      <c r="D44" s="202"/>
    </row>
    <row r="45" spans="1:4" ht="23.25">
      <c r="A45" s="218" t="s">
        <v>257</v>
      </c>
      <c r="B45" s="205">
        <v>10.6</v>
      </c>
      <c r="C45" s="234">
        <v>9.5</v>
      </c>
      <c r="D45" s="220"/>
    </row>
    <row r="46" spans="1:4">
      <c r="A46" s="110" t="s">
        <v>258</v>
      </c>
      <c r="B46" s="208">
        <v>19003</v>
      </c>
      <c r="C46" s="235">
        <v>338162</v>
      </c>
      <c r="D46" s="199">
        <f t="shared" ref="D46" si="4">(B46/C46)*100</f>
        <v>5.6194959812161036</v>
      </c>
    </row>
    <row r="47" spans="1:4">
      <c r="A47" s="236" t="s">
        <v>259</v>
      </c>
      <c r="B47" s="237">
        <v>15.315410112064001</v>
      </c>
      <c r="C47" s="238">
        <v>34.090000000000003</v>
      </c>
      <c r="D47" s="199"/>
    </row>
    <row r="48" spans="1:4">
      <c r="A48" s="110" t="s">
        <v>260</v>
      </c>
      <c r="B48" s="208">
        <v>6650</v>
      </c>
      <c r="C48" s="235">
        <v>142090</v>
      </c>
      <c r="D48" s="199">
        <f t="shared" ref="D48" si="5">(B48/C48)*100</f>
        <v>4.6801323105074246</v>
      </c>
    </row>
    <row r="49" spans="1:4">
      <c r="A49" s="236" t="s">
        <v>261</v>
      </c>
      <c r="B49" s="239">
        <v>11.6390977443609</v>
      </c>
      <c r="C49" s="240">
        <v>31.1936096840031</v>
      </c>
      <c r="D49" s="199"/>
    </row>
    <row r="50" spans="1:4">
      <c r="A50" s="124"/>
      <c r="B50" s="2"/>
      <c r="C50" s="2"/>
      <c r="D50" s="2"/>
    </row>
    <row r="51" spans="1:4">
      <c r="A51" s="254" t="s">
        <v>262</v>
      </c>
      <c r="B51" s="2"/>
      <c r="C51" s="241"/>
      <c r="D51" s="2"/>
    </row>
    <row r="52" spans="1:4">
      <c r="A52" s="255" t="s">
        <v>226</v>
      </c>
      <c r="B52" s="2"/>
      <c r="C52" s="241"/>
      <c r="D52" s="2"/>
    </row>
    <row r="53" spans="1:4" ht="45.75">
      <c r="A53" s="256" t="s">
        <v>227</v>
      </c>
      <c r="B53" s="2"/>
      <c r="C53" s="2"/>
      <c r="D53" s="2"/>
    </row>
    <row r="54" spans="1:4" ht="45.75">
      <c r="A54" s="257" t="s">
        <v>228</v>
      </c>
      <c r="B54" s="2"/>
      <c r="C54" s="241"/>
      <c r="D54" s="2"/>
    </row>
    <row r="55" spans="1:4" ht="90.75">
      <c r="A55" s="260" t="s">
        <v>283</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ColWidth="11.42578125" defaultRowHeight="11.25"/>
  <cols>
    <col min="1" max="1" width="72.42578125" style="2" bestFit="1" customWidth="1"/>
    <col min="2" max="16384" width="11.42578125" style="2"/>
  </cols>
  <sheetData>
    <row r="1" spans="1:3">
      <c r="A1" s="1" t="s">
        <v>211</v>
      </c>
    </row>
    <row r="2" spans="1:3" ht="12" thickBot="1"/>
    <row r="3" spans="1:3" ht="45">
      <c r="A3" s="242" t="s">
        <v>263</v>
      </c>
      <c r="B3" s="243" t="s">
        <v>264</v>
      </c>
      <c r="C3" s="244" t="s">
        <v>265</v>
      </c>
    </row>
    <row r="4" spans="1:3">
      <c r="A4" s="246" t="s">
        <v>266</v>
      </c>
      <c r="B4" s="247">
        <v>2208.8548232778026</v>
      </c>
      <c r="C4" s="248">
        <v>0.58321139126519583</v>
      </c>
    </row>
    <row r="5" spans="1:3">
      <c r="A5" s="249" t="s">
        <v>267</v>
      </c>
      <c r="B5" s="250">
        <v>974</v>
      </c>
      <c r="C5" s="248">
        <v>0.25732410037058845</v>
      </c>
    </row>
    <row r="6" spans="1:3">
      <c r="A6" s="249" t="s">
        <v>268</v>
      </c>
      <c r="B6" s="250">
        <v>340.86399139117862</v>
      </c>
      <c r="C6" s="248">
        <v>8.9999469660236212E-2</v>
      </c>
    </row>
    <row r="7" spans="1:3">
      <c r="A7" s="249" t="s">
        <v>269</v>
      </c>
      <c r="B7" s="250">
        <v>205.48170722863921</v>
      </c>
      <c r="C7" s="248">
        <v>5.4254028417552731E-2</v>
      </c>
    </row>
    <row r="8" spans="1:3">
      <c r="A8" s="249" t="s">
        <v>270</v>
      </c>
      <c r="B8" s="250">
        <v>30.974592666591629</v>
      </c>
      <c r="C8" s="248">
        <v>8.1783262044124276E-3</v>
      </c>
    </row>
    <row r="9" spans="1:3">
      <c r="A9" s="249" t="s">
        <v>271</v>
      </c>
      <c r="B9" s="250">
        <v>26.635587692221108</v>
      </c>
      <c r="C9" s="248">
        <v>7.0326840820143389E-3</v>
      </c>
    </row>
    <row r="10" spans="1:3">
      <c r="A10" s="249" t="s">
        <v>272</v>
      </c>
      <c r="B10" s="250">
        <v>0</v>
      </c>
      <c r="C10" s="248">
        <v>0</v>
      </c>
    </row>
    <row r="11" spans="1:3">
      <c r="A11" s="251" t="s">
        <v>273</v>
      </c>
      <c r="B11" s="250">
        <v>0</v>
      </c>
      <c r="C11" s="248">
        <v>0</v>
      </c>
    </row>
    <row r="12" spans="1:3">
      <c r="A12" s="249"/>
      <c r="B12" s="253">
        <v>3787.3999999999992</v>
      </c>
      <c r="C12" s="252">
        <v>1</v>
      </c>
    </row>
    <row r="13" spans="1:3">
      <c r="A13" s="27" t="s">
        <v>284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9" sqref="B19"/>
    </sheetView>
  </sheetViews>
  <sheetFormatPr baseColWidth="10" defaultColWidth="11.42578125" defaultRowHeight="11.25"/>
  <cols>
    <col min="1" max="16384" width="11.42578125" style="124"/>
  </cols>
  <sheetData>
    <row r="1" spans="1:3">
      <c r="A1" s="258" t="s">
        <v>165</v>
      </c>
    </row>
    <row r="3" spans="1:3">
      <c r="C3" s="127" t="s">
        <v>311</v>
      </c>
    </row>
    <row r="4" spans="1:3">
      <c r="A4" s="124" t="s">
        <v>156</v>
      </c>
      <c r="B4" s="125">
        <f>C4/C$9</f>
        <v>0.12001514138914665</v>
      </c>
      <c r="C4" s="126">
        <v>64665.685129999998</v>
      </c>
    </row>
    <row r="5" spans="1:3">
      <c r="A5" s="124" t="s">
        <v>157</v>
      </c>
      <c r="B5" s="125">
        <f>C5/C$9</f>
        <v>6.0650368127210585E-2</v>
      </c>
      <c r="C5" s="126">
        <v>32679.19</v>
      </c>
    </row>
    <row r="6" spans="1:3">
      <c r="A6" s="124" t="s">
        <v>158</v>
      </c>
      <c r="B6" s="125">
        <f>C6/C$9</f>
        <v>0.14716472804569752</v>
      </c>
      <c r="C6" s="126">
        <v>79294.227844035719</v>
      </c>
    </row>
    <row r="7" spans="1:3">
      <c r="A7" s="124" t="s">
        <v>159</v>
      </c>
      <c r="B7" s="125">
        <f>C7/C$9</f>
        <v>0.15150236161727321</v>
      </c>
      <c r="C7" s="126">
        <v>81631.399999999994</v>
      </c>
    </row>
    <row r="8" spans="1:3">
      <c r="A8" s="124" t="s">
        <v>160</v>
      </c>
      <c r="B8" s="125">
        <f>C8/C$9</f>
        <v>0.52066740082067209</v>
      </c>
      <c r="C8" s="126">
        <v>280542.21999999997</v>
      </c>
    </row>
    <row r="9" spans="1:3">
      <c r="C9" s="187">
        <v>538812.72297403566</v>
      </c>
    </row>
    <row r="11" spans="1:3">
      <c r="A11" s="127" t="s">
        <v>161</v>
      </c>
    </row>
    <row r="12" spans="1:3">
      <c r="A12" s="127" t="s">
        <v>164</v>
      </c>
    </row>
    <row r="13" spans="1:3">
      <c r="A13" s="127" t="s">
        <v>162</v>
      </c>
    </row>
    <row r="14" spans="1:3">
      <c r="A14" s="127" t="s">
        <v>163</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E3" sqref="E3"/>
    </sheetView>
  </sheetViews>
  <sheetFormatPr baseColWidth="10" defaultColWidth="9.28515625" defaultRowHeight="11.25"/>
  <cols>
    <col min="1" max="1" width="26.140625" style="124" customWidth="1"/>
    <col min="2" max="2" width="11.7109375" style="124" customWidth="1"/>
    <col min="3" max="3" width="15.85546875" style="124" customWidth="1"/>
    <col min="4" max="4" width="17.42578125" style="124" customWidth="1"/>
    <col min="5" max="5" width="16" style="124" customWidth="1"/>
    <col min="6" max="16384" width="9.28515625" style="124"/>
  </cols>
  <sheetData>
    <row r="1" spans="1:10">
      <c r="A1" s="258" t="s">
        <v>181</v>
      </c>
    </row>
    <row r="2" spans="1:10">
      <c r="A2" s="123"/>
    </row>
    <row r="3" spans="1:10">
      <c r="A3" s="123"/>
      <c r="E3" s="128" t="s">
        <v>166</v>
      </c>
    </row>
    <row r="5" spans="1:10" ht="22.5">
      <c r="A5" s="139"/>
      <c r="B5" s="140" t="s">
        <v>167</v>
      </c>
      <c r="C5" s="140" t="s">
        <v>158</v>
      </c>
      <c r="D5" s="140" t="s">
        <v>168</v>
      </c>
      <c r="E5" s="141" t="s">
        <v>160</v>
      </c>
    </row>
    <row r="6" spans="1:10">
      <c r="A6" s="129" t="s">
        <v>169</v>
      </c>
      <c r="B6" s="142"/>
      <c r="C6" s="142"/>
      <c r="D6" s="135"/>
      <c r="E6" s="142"/>
    </row>
    <row r="7" spans="1:10">
      <c r="A7" s="143" t="s">
        <v>170</v>
      </c>
      <c r="B7" s="126">
        <v>32679.19</v>
      </c>
      <c r="C7" s="126">
        <v>79294.227844035719</v>
      </c>
      <c r="D7" s="126">
        <v>81631.399999999994</v>
      </c>
      <c r="E7" s="126">
        <v>280542.21999999997</v>
      </c>
    </row>
    <row r="8" spans="1:10" ht="33.75">
      <c r="A8" s="130" t="s">
        <v>171</v>
      </c>
      <c r="B8" s="131">
        <v>0.39108099068550961</v>
      </c>
      <c r="C8" s="131">
        <v>0.39468909705022426</v>
      </c>
      <c r="D8" s="132">
        <v>0.26865169372823178</v>
      </c>
      <c r="E8" s="132">
        <v>0.28763468587134366</v>
      </c>
    </row>
    <row r="9" spans="1:10">
      <c r="A9" s="133" t="s">
        <v>172</v>
      </c>
      <c r="B9" s="134">
        <v>21276.03</v>
      </c>
      <c r="C9" s="134">
        <v>67951.68419712405</v>
      </c>
      <c r="D9" s="134">
        <v>73753.990000000005</v>
      </c>
      <c r="E9" s="134">
        <v>218392.44</v>
      </c>
    </row>
    <row r="10" spans="1:10">
      <c r="A10" s="133" t="s">
        <v>173</v>
      </c>
      <c r="B10" s="134">
        <v>11403.16</v>
      </c>
      <c r="C10" s="134">
        <v>11342.543646911661</v>
      </c>
      <c r="D10" s="134">
        <v>7877.41</v>
      </c>
      <c r="E10" s="134">
        <v>62149.78</v>
      </c>
      <c r="H10" s="126"/>
      <c r="I10" s="126"/>
      <c r="J10" s="126"/>
    </row>
    <row r="11" spans="1:10">
      <c r="A11" s="135" t="s">
        <v>174</v>
      </c>
      <c r="B11" s="144"/>
      <c r="C11" s="145"/>
      <c r="D11" s="144"/>
      <c r="E11" s="144"/>
    </row>
    <row r="12" spans="1:10">
      <c r="A12" s="143" t="s">
        <v>170</v>
      </c>
      <c r="B12" s="136">
        <v>8.7315925291198351</v>
      </c>
      <c r="C12" s="137">
        <v>21.186721196128431</v>
      </c>
      <c r="D12" s="146">
        <v>31.504413166557956</v>
      </c>
      <c r="E12" s="146">
        <v>114.36283803808176</v>
      </c>
    </row>
    <row r="13" spans="1:10">
      <c r="A13" s="133" t="s">
        <v>175</v>
      </c>
      <c r="B13" s="136">
        <v>5.6847683371995901</v>
      </c>
      <c r="C13" s="136">
        <v>18.156093161327398</v>
      </c>
      <c r="D13" s="138">
        <v>28.464245053278326</v>
      </c>
      <c r="E13" s="138">
        <v>89.027524072709966</v>
      </c>
    </row>
    <row r="14" spans="1:10">
      <c r="A14" s="133" t="s">
        <v>176</v>
      </c>
      <c r="B14" s="136">
        <v>3.0468241919202446</v>
      </c>
      <c r="C14" s="136">
        <v>3.030628034801031</v>
      </c>
      <c r="D14" s="138">
        <v>3.0401681132796368</v>
      </c>
      <c r="E14" s="138">
        <v>25.335313965371821</v>
      </c>
    </row>
    <row r="15" spans="1:10">
      <c r="A15" s="135" t="s">
        <v>177</v>
      </c>
      <c r="B15" s="147"/>
      <c r="C15" s="148"/>
      <c r="D15" s="144"/>
      <c r="E15" s="144"/>
    </row>
    <row r="16" spans="1:10">
      <c r="A16" s="143" t="s">
        <v>170</v>
      </c>
      <c r="B16" s="149">
        <v>2.4158082764845816E-2</v>
      </c>
      <c r="C16" s="149">
        <v>2.3704144664219818E-2</v>
      </c>
      <c r="D16" s="149">
        <v>4.3024061416019055E-2</v>
      </c>
      <c r="E16" s="149">
        <v>8.6064188248006199E-2</v>
      </c>
    </row>
    <row r="17" spans="1:5">
      <c r="A17" s="133" t="s">
        <v>175</v>
      </c>
      <c r="B17" s="150">
        <v>2.6424457406132987E-2</v>
      </c>
      <c r="C17" s="150">
        <v>2.3329791675025489E-2</v>
      </c>
      <c r="D17" s="150">
        <v>6.2076445018437836E-2</v>
      </c>
      <c r="E17" s="150">
        <v>9.1951332383437293E-2</v>
      </c>
    </row>
    <row r="18" spans="1:5">
      <c r="A18" s="133" t="s">
        <v>176</v>
      </c>
      <c r="B18" s="150">
        <v>2.0825463663411949E-2</v>
      </c>
      <c r="C18" s="150">
        <v>2.6225178429501266E-2</v>
      </c>
      <c r="D18" s="150">
        <v>1.1107029942270337E-2</v>
      </c>
      <c r="E18" s="150">
        <v>7.0257605438715745E-2</v>
      </c>
    </row>
    <row r="20" spans="1:5">
      <c r="A20" s="127" t="s">
        <v>178</v>
      </c>
      <c r="B20" s="127"/>
      <c r="C20" s="127"/>
      <c r="D20" s="127"/>
      <c r="E20" s="127"/>
    </row>
    <row r="21" spans="1:5">
      <c r="A21" s="127"/>
      <c r="B21" s="127"/>
      <c r="C21" s="127"/>
      <c r="D21" s="127"/>
      <c r="E21" s="127"/>
    </row>
    <row r="22" spans="1:5" ht="48.75" customHeight="1">
      <c r="A22" s="264" t="s">
        <v>179</v>
      </c>
      <c r="B22" s="264"/>
      <c r="C22" s="264"/>
      <c r="D22" s="264"/>
      <c r="E22" s="264"/>
    </row>
    <row r="23" spans="1:5">
      <c r="A23" s="127" t="s">
        <v>180</v>
      </c>
      <c r="B23" s="127"/>
      <c r="C23" s="127"/>
      <c r="D23" s="127"/>
      <c r="E23" s="127"/>
    </row>
    <row r="24" spans="1:5">
      <c r="E24" s="152"/>
    </row>
    <row r="25" spans="1:5">
      <c r="D25" s="151"/>
    </row>
    <row r="26" spans="1:5">
      <c r="D26" s="151"/>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22" sqref="A22"/>
    </sheetView>
  </sheetViews>
  <sheetFormatPr baseColWidth="10" defaultColWidth="9.140625" defaultRowHeight="11.25"/>
  <cols>
    <col min="1" max="1" width="35.7109375" style="124" customWidth="1"/>
    <col min="2" max="2" width="13.85546875" style="124" bestFit="1" customWidth="1"/>
    <col min="3" max="3" width="18.85546875" style="124" customWidth="1"/>
    <col min="4" max="4" width="13.42578125" style="124" bestFit="1" customWidth="1"/>
    <col min="5" max="16384" width="9.140625" style="124"/>
  </cols>
  <sheetData>
    <row r="1" spans="1:6">
      <c r="A1" s="258" t="s">
        <v>196</v>
      </c>
      <c r="B1" s="127"/>
      <c r="C1" s="127"/>
      <c r="D1" s="127"/>
      <c r="E1" s="127"/>
    </row>
    <row r="2" spans="1:6">
      <c r="A2" s="127"/>
    </row>
    <row r="3" spans="1:6">
      <c r="E3" s="128"/>
      <c r="F3" s="128" t="s">
        <v>182</v>
      </c>
    </row>
    <row r="4" spans="1:6">
      <c r="E4" s="128"/>
      <c r="F4" s="128"/>
    </row>
    <row r="5" spans="1:6" ht="22.5">
      <c r="B5" s="153" t="s">
        <v>183</v>
      </c>
      <c r="C5" s="154" t="s">
        <v>192</v>
      </c>
      <c r="D5" s="155" t="s">
        <v>184</v>
      </c>
      <c r="E5" s="265" t="s">
        <v>185</v>
      </c>
      <c r="F5" s="266"/>
    </row>
    <row r="6" spans="1:6">
      <c r="A6" s="164" t="s">
        <v>186</v>
      </c>
      <c r="B6" s="165">
        <v>33177.995639999994</v>
      </c>
      <c r="C6" s="156">
        <v>9268.1102200000005</v>
      </c>
      <c r="D6" s="165">
        <f>11781.51649-D8</f>
        <v>11777.51649</v>
      </c>
      <c r="E6" s="165">
        <v>44959.512129999996</v>
      </c>
      <c r="F6" s="166">
        <v>0.69526074052437703</v>
      </c>
    </row>
    <row r="7" spans="1:6">
      <c r="A7" s="167" t="s">
        <v>187</v>
      </c>
      <c r="B7" s="168">
        <v>6032.8679099999999</v>
      </c>
      <c r="C7" s="157">
        <v>281.99821999999995</v>
      </c>
      <c r="D7" s="168">
        <v>134.733</v>
      </c>
      <c r="E7" s="168">
        <v>6167.6009100000001</v>
      </c>
      <c r="F7" s="166">
        <v>9.5376719470319185E-2</v>
      </c>
    </row>
    <row r="8" spans="1:6">
      <c r="A8" s="169" t="s">
        <v>188</v>
      </c>
      <c r="B8" s="165">
        <v>13534.57209</v>
      </c>
      <c r="C8" s="156">
        <v>6291.6900900000001</v>
      </c>
      <c r="D8" s="165">
        <v>4</v>
      </c>
      <c r="E8" s="165">
        <v>13538.57209</v>
      </c>
      <c r="F8" s="166">
        <v>0.20936254000530374</v>
      </c>
    </row>
    <row r="9" spans="1:6">
      <c r="A9" s="170" t="s">
        <v>194</v>
      </c>
      <c r="B9" s="171">
        <v>52745.435640000003</v>
      </c>
      <c r="C9" s="158">
        <v>15841.798530000002</v>
      </c>
      <c r="D9" s="171">
        <v>11920.249489999998</v>
      </c>
      <c r="E9" s="171">
        <v>64665.685129999998</v>
      </c>
      <c r="F9" s="172">
        <v>1</v>
      </c>
    </row>
    <row r="10" spans="1:6">
      <c r="A10" s="173"/>
      <c r="B10" s="174"/>
      <c r="C10" s="159"/>
      <c r="D10" s="174"/>
      <c r="E10" s="175"/>
      <c r="F10" s="176"/>
    </row>
    <row r="11" spans="1:6">
      <c r="A11" s="160" t="s">
        <v>193</v>
      </c>
      <c r="B11" s="177">
        <v>14.093117111513322</v>
      </c>
      <c r="C11" s="161">
        <v>4.2327894201897172</v>
      </c>
      <c r="D11" s="177">
        <v>3.1849859617734868</v>
      </c>
      <c r="E11" s="178">
        <v>17.278103073286808</v>
      </c>
      <c r="F11" s="179"/>
    </row>
    <row r="12" spans="1:6" ht="22.5">
      <c r="A12" s="162" t="s">
        <v>189</v>
      </c>
      <c r="B12" s="180">
        <v>17.795146262093976</v>
      </c>
      <c r="C12" s="180">
        <v>5.2500966257877026</v>
      </c>
      <c r="D12" s="180">
        <v>3.7175404566905672</v>
      </c>
      <c r="E12" s="181">
        <v>21.512686718784551</v>
      </c>
      <c r="F12" s="182"/>
    </row>
    <row r="13" spans="1:6" s="184" customFormat="1">
      <c r="A13" s="183"/>
      <c r="B13" s="182"/>
      <c r="C13" s="182"/>
      <c r="D13" s="182"/>
      <c r="E13" s="182"/>
      <c r="F13" s="182"/>
    </row>
    <row r="14" spans="1:6">
      <c r="A14" s="127" t="s">
        <v>190</v>
      </c>
    </row>
    <row r="15" spans="1:6">
      <c r="A15" s="127" t="s">
        <v>195</v>
      </c>
    </row>
    <row r="16" spans="1:6">
      <c r="A16" s="259" t="s">
        <v>191</v>
      </c>
    </row>
    <row r="18" spans="2:5">
      <c r="B18" s="126"/>
      <c r="C18" s="126"/>
      <c r="D18" s="126"/>
      <c r="E18" s="126"/>
    </row>
    <row r="19" spans="2:5">
      <c r="B19" s="126"/>
      <c r="C19" s="126"/>
      <c r="D19" s="185"/>
      <c r="E19" s="126"/>
    </row>
    <row r="20" spans="2:5">
      <c r="B20" s="126"/>
      <c r="C20" s="126"/>
      <c r="D20" s="126"/>
      <c r="E20" s="126"/>
    </row>
    <row r="21" spans="2:5">
      <c r="B21" s="126"/>
      <c r="C21" s="126"/>
      <c r="D21" s="126"/>
      <c r="E21" s="126"/>
    </row>
    <row r="22" spans="2:5">
      <c r="B22" s="126"/>
      <c r="C22" s="126"/>
      <c r="D22" s="126"/>
      <c r="E22" s="126"/>
    </row>
    <row r="23" spans="2:5">
      <c r="B23" s="126"/>
      <c r="C23" s="126"/>
      <c r="D23" s="126"/>
      <c r="E23" s="126"/>
    </row>
    <row r="24" spans="2:5">
      <c r="C24" s="110"/>
      <c r="D24" s="163"/>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C21" sqref="C21"/>
    </sheetView>
  </sheetViews>
  <sheetFormatPr baseColWidth="10" defaultColWidth="11.42578125" defaultRowHeight="11.25"/>
  <cols>
    <col min="1" max="1" width="11.42578125" style="2"/>
    <col min="2" max="2" width="32.28515625" style="2" bestFit="1" customWidth="1"/>
    <col min="3" max="16384" width="11.42578125" style="2"/>
  </cols>
  <sheetData>
    <row r="1" spans="1:25">
      <c r="A1" s="258" t="s">
        <v>210</v>
      </c>
    </row>
    <row r="3" spans="1:25">
      <c r="C3" s="273" t="s">
        <v>312</v>
      </c>
      <c r="E3" s="124"/>
      <c r="F3" s="186"/>
      <c r="G3" s="186"/>
      <c r="H3" s="186"/>
      <c r="I3" s="186"/>
      <c r="J3" s="186"/>
      <c r="K3" s="186"/>
      <c r="L3" s="186"/>
      <c r="M3" s="186"/>
      <c r="N3" s="186"/>
      <c r="O3" s="186"/>
      <c r="P3" s="186"/>
      <c r="Q3" s="186"/>
      <c r="R3" s="186"/>
      <c r="S3" s="186"/>
      <c r="T3" s="186"/>
      <c r="U3" s="186"/>
      <c r="V3" s="186"/>
      <c r="W3" s="186"/>
      <c r="X3" s="186"/>
      <c r="Y3" s="186"/>
    </row>
    <row r="4" spans="1:25">
      <c r="A4" s="1">
        <v>30</v>
      </c>
      <c r="B4" s="1" t="s">
        <v>197</v>
      </c>
      <c r="C4" s="189">
        <v>41.569249999999997</v>
      </c>
      <c r="E4" s="187"/>
      <c r="F4" s="190"/>
      <c r="G4" s="190"/>
      <c r="H4" s="189"/>
      <c r="I4" s="189"/>
      <c r="J4" s="189"/>
      <c r="K4" s="189"/>
      <c r="L4" s="189"/>
      <c r="M4" s="189"/>
      <c r="N4" s="189"/>
      <c r="O4" s="189"/>
      <c r="P4" s="189"/>
      <c r="Q4" s="189"/>
      <c r="R4" s="189"/>
      <c r="S4" s="189"/>
      <c r="T4" s="189"/>
      <c r="U4" s="189"/>
      <c r="V4" s="189"/>
      <c r="W4" s="189"/>
      <c r="X4" s="189"/>
      <c r="Y4" s="189"/>
    </row>
    <row r="5" spans="1:25">
      <c r="A5" s="1">
        <v>311</v>
      </c>
      <c r="B5" s="1" t="s">
        <v>198</v>
      </c>
      <c r="C5" s="189">
        <v>73.0916</v>
      </c>
      <c r="E5" s="187"/>
      <c r="F5" s="190"/>
      <c r="G5" s="190"/>
      <c r="H5" s="189"/>
      <c r="I5" s="189"/>
      <c r="J5" s="189"/>
      <c r="K5" s="189"/>
      <c r="L5" s="189"/>
      <c r="M5" s="189"/>
      <c r="N5" s="189"/>
      <c r="O5" s="189"/>
      <c r="P5" s="189"/>
      <c r="Q5" s="189"/>
      <c r="R5" s="189"/>
      <c r="S5" s="189"/>
      <c r="T5" s="189"/>
      <c r="U5" s="189"/>
      <c r="V5" s="189"/>
      <c r="W5" s="189"/>
      <c r="X5" s="189"/>
      <c r="Y5" s="189"/>
    </row>
    <row r="6" spans="1:25">
      <c r="A6" s="1">
        <v>312</v>
      </c>
      <c r="B6" s="1" t="s">
        <v>199</v>
      </c>
      <c r="C6" s="189">
        <v>4.8286699999999998</v>
      </c>
      <c r="E6" s="187"/>
      <c r="F6" s="190"/>
      <c r="G6" s="190"/>
      <c r="H6" s="189"/>
      <c r="I6" s="189"/>
      <c r="J6" s="189"/>
      <c r="K6" s="189"/>
      <c r="L6" s="189"/>
      <c r="M6" s="189"/>
      <c r="N6" s="189"/>
      <c r="O6" s="189"/>
      <c r="P6" s="189"/>
      <c r="Q6" s="189"/>
      <c r="R6" s="189"/>
      <c r="S6" s="189"/>
      <c r="T6" s="189"/>
      <c r="U6" s="189"/>
      <c r="V6" s="189"/>
      <c r="W6" s="189"/>
      <c r="X6" s="189"/>
      <c r="Y6" s="189"/>
    </row>
    <row r="7" spans="1:25">
      <c r="A7" s="1">
        <v>313</v>
      </c>
      <c r="B7" s="1" t="s">
        <v>200</v>
      </c>
      <c r="C7" s="189">
        <v>24.429639999999999</v>
      </c>
      <c r="E7" s="187"/>
      <c r="F7" s="190"/>
      <c r="G7" s="190"/>
      <c r="H7" s="189"/>
      <c r="I7" s="189"/>
      <c r="J7" s="189"/>
      <c r="K7" s="189"/>
      <c r="L7" s="189"/>
      <c r="M7" s="189"/>
      <c r="N7" s="189"/>
      <c r="O7" s="189"/>
      <c r="P7" s="189"/>
      <c r="Q7" s="189"/>
      <c r="R7" s="189"/>
      <c r="S7" s="189"/>
      <c r="T7" s="189"/>
      <c r="U7" s="189"/>
      <c r="V7" s="189"/>
      <c r="W7" s="189"/>
      <c r="X7" s="189"/>
      <c r="Y7" s="189"/>
    </row>
    <row r="8" spans="1:25">
      <c r="A8" s="1">
        <v>314</v>
      </c>
      <c r="B8" s="1" t="s">
        <v>201</v>
      </c>
      <c r="C8" s="189">
        <v>18.96669</v>
      </c>
      <c r="E8" s="187"/>
      <c r="F8" s="190"/>
      <c r="G8" s="190"/>
      <c r="H8" s="189"/>
      <c r="I8" s="189"/>
      <c r="J8" s="189"/>
      <c r="K8" s="189"/>
      <c r="L8" s="189"/>
      <c r="M8" s="189"/>
      <c r="N8" s="189"/>
      <c r="O8" s="189"/>
      <c r="P8" s="189"/>
      <c r="Q8" s="189"/>
      <c r="R8" s="189"/>
      <c r="S8" s="189"/>
      <c r="T8" s="189"/>
      <c r="U8" s="189"/>
      <c r="V8" s="189"/>
      <c r="W8" s="189"/>
      <c r="X8" s="189"/>
      <c r="Y8" s="189"/>
    </row>
    <row r="9" spans="1:25">
      <c r="A9" s="1">
        <v>321</v>
      </c>
      <c r="B9" s="1" t="s">
        <v>202</v>
      </c>
      <c r="C9" s="189">
        <v>59.133609999999997</v>
      </c>
      <c r="E9" s="187"/>
      <c r="F9" s="190"/>
      <c r="G9" s="190"/>
      <c r="H9" s="189"/>
      <c r="I9" s="189"/>
      <c r="J9" s="189"/>
      <c r="K9" s="189"/>
      <c r="L9" s="189"/>
      <c r="M9" s="189"/>
      <c r="N9" s="189"/>
      <c r="O9" s="189"/>
      <c r="P9" s="189"/>
      <c r="Q9" s="189"/>
      <c r="R9" s="189"/>
      <c r="S9" s="189"/>
      <c r="T9" s="189"/>
      <c r="U9" s="189"/>
      <c r="V9" s="189"/>
      <c r="W9" s="189"/>
      <c r="X9" s="189"/>
      <c r="Y9" s="189"/>
    </row>
    <row r="10" spans="1:25">
      <c r="A10" s="1">
        <v>322</v>
      </c>
      <c r="B10" s="1" t="s">
        <v>203</v>
      </c>
      <c r="C10" s="189">
        <v>17.208909999999999</v>
      </c>
      <c r="E10" s="187"/>
      <c r="F10" s="190"/>
      <c r="G10" s="190"/>
      <c r="H10" s="189"/>
      <c r="I10" s="189"/>
      <c r="J10" s="189"/>
      <c r="K10" s="189"/>
      <c r="L10" s="189"/>
      <c r="M10" s="189"/>
      <c r="N10" s="189"/>
      <c r="O10" s="189"/>
      <c r="P10" s="189"/>
      <c r="Q10" s="189"/>
      <c r="R10" s="189"/>
      <c r="S10" s="189"/>
      <c r="T10" s="189"/>
      <c r="U10" s="189"/>
      <c r="V10" s="189"/>
      <c r="W10" s="189"/>
      <c r="X10" s="189"/>
      <c r="Y10" s="189"/>
    </row>
    <row r="11" spans="1:25">
      <c r="A11" s="1">
        <v>323</v>
      </c>
      <c r="B11" s="1" t="s">
        <v>204</v>
      </c>
      <c r="C11" s="189">
        <v>2.4801400000000005</v>
      </c>
      <c r="E11" s="187"/>
      <c r="F11" s="190"/>
      <c r="G11" s="190"/>
      <c r="H11" s="189"/>
      <c r="I11" s="189"/>
      <c r="J11" s="189"/>
      <c r="K11" s="189"/>
      <c r="L11" s="189"/>
      <c r="M11" s="189"/>
      <c r="N11" s="189"/>
      <c r="O11" s="189"/>
      <c r="P11" s="189"/>
      <c r="Q11" s="189"/>
      <c r="R11" s="189"/>
      <c r="S11" s="189"/>
      <c r="T11" s="189"/>
      <c r="U11" s="189"/>
      <c r="V11" s="189"/>
      <c r="W11" s="189"/>
      <c r="X11" s="189"/>
      <c r="Y11" s="189"/>
    </row>
    <row r="12" spans="1:25">
      <c r="A12" s="1">
        <v>324</v>
      </c>
      <c r="B12" s="1" t="s">
        <v>205</v>
      </c>
      <c r="C12" s="189">
        <v>20.3154</v>
      </c>
      <c r="E12" s="187"/>
      <c r="F12" s="190"/>
      <c r="G12" s="190"/>
      <c r="H12" s="189"/>
      <c r="I12" s="189"/>
      <c r="J12" s="189"/>
      <c r="K12" s="189"/>
      <c r="L12" s="189"/>
      <c r="M12" s="189"/>
      <c r="N12" s="189"/>
      <c r="O12" s="189"/>
      <c r="P12" s="189"/>
      <c r="Q12" s="189"/>
      <c r="R12" s="189"/>
      <c r="S12" s="189"/>
      <c r="T12" s="189"/>
      <c r="U12" s="189"/>
      <c r="V12" s="189"/>
      <c r="W12" s="189"/>
      <c r="X12" s="189"/>
      <c r="Y12" s="189"/>
    </row>
    <row r="13" spans="1:25">
      <c r="A13" s="1">
        <v>33</v>
      </c>
      <c r="B13" s="1" t="s">
        <v>206</v>
      </c>
      <c r="C13" s="189">
        <v>87.767160000000004</v>
      </c>
      <c r="E13" s="187"/>
      <c r="F13" s="190"/>
      <c r="G13" s="190"/>
      <c r="H13" s="189"/>
      <c r="I13" s="189"/>
      <c r="J13" s="189"/>
      <c r="K13" s="189"/>
      <c r="L13" s="189"/>
      <c r="M13" s="189"/>
      <c r="N13" s="189"/>
      <c r="O13" s="189"/>
      <c r="P13" s="189"/>
      <c r="Q13" s="189"/>
      <c r="R13" s="189"/>
      <c r="S13" s="189"/>
      <c r="T13" s="189"/>
      <c r="U13" s="189"/>
      <c r="V13" s="189"/>
      <c r="W13" s="189"/>
      <c r="X13" s="189"/>
      <c r="Y13" s="189"/>
    </row>
    <row r="14" spans="1:25">
      <c r="A14" s="1"/>
      <c r="B14" s="1" t="s">
        <v>207</v>
      </c>
      <c r="C14" s="189">
        <v>12.382580000000001</v>
      </c>
      <c r="E14" s="188"/>
      <c r="F14" s="190"/>
      <c r="G14" s="190"/>
      <c r="H14" s="189"/>
      <c r="I14" s="189"/>
      <c r="J14" s="189"/>
      <c r="K14" s="189"/>
      <c r="L14" s="189"/>
      <c r="M14" s="189"/>
      <c r="N14" s="189"/>
      <c r="O14" s="189"/>
      <c r="P14" s="189"/>
      <c r="Q14" s="189"/>
      <c r="R14" s="189"/>
      <c r="S14" s="189"/>
      <c r="T14" s="189"/>
      <c r="U14" s="189"/>
      <c r="V14" s="189"/>
      <c r="W14" s="189"/>
      <c r="X14" s="189"/>
      <c r="Y14" s="189"/>
    </row>
    <row r="16" spans="1:25">
      <c r="A16" s="27" t="s">
        <v>208</v>
      </c>
    </row>
    <row r="17" spans="1:1">
      <c r="A17" s="27" t="s">
        <v>209</v>
      </c>
    </row>
    <row r="18" spans="1:1">
      <c r="A18" s="127" t="s">
        <v>180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19" sqref="A19"/>
    </sheetView>
  </sheetViews>
  <sheetFormatPr baseColWidth="10" defaultColWidth="11.42578125" defaultRowHeight="14.25"/>
  <cols>
    <col min="1" max="1" width="17.28515625" style="245" customWidth="1"/>
    <col min="2" max="2" width="16.85546875" style="245" customWidth="1"/>
    <col min="3" max="16384" width="11.42578125" style="245"/>
  </cols>
  <sheetData>
    <row r="1" spans="1:10">
      <c r="A1" s="1" t="s">
        <v>310</v>
      </c>
    </row>
    <row r="3" spans="1:10">
      <c r="A3" s="2"/>
      <c r="C3" s="261" t="s">
        <v>285</v>
      </c>
      <c r="D3" s="261"/>
      <c r="E3" s="261"/>
      <c r="F3" s="261"/>
      <c r="G3" s="261"/>
      <c r="H3" s="261"/>
      <c r="I3" s="261"/>
      <c r="J3" s="261"/>
    </row>
    <row r="4" spans="1:10" ht="123.75">
      <c r="A4" s="2"/>
      <c r="B4" s="263" t="s">
        <v>307</v>
      </c>
      <c r="C4" s="262" t="s">
        <v>286</v>
      </c>
      <c r="D4" s="262" t="s">
        <v>287</v>
      </c>
      <c r="E4" s="262" t="s">
        <v>288</v>
      </c>
      <c r="F4" s="262" t="s">
        <v>289</v>
      </c>
      <c r="G4" s="262" t="s">
        <v>290</v>
      </c>
      <c r="H4" s="262" t="s">
        <v>291</v>
      </c>
      <c r="I4" s="262" t="s">
        <v>292</v>
      </c>
      <c r="J4" s="262" t="s">
        <v>293</v>
      </c>
    </row>
    <row r="5" spans="1:10">
      <c r="A5" s="2" t="s">
        <v>294</v>
      </c>
      <c r="B5" s="249">
        <v>79</v>
      </c>
      <c r="C5" s="2">
        <v>0</v>
      </c>
      <c r="D5" s="2">
        <v>27</v>
      </c>
      <c r="E5" s="2">
        <v>0</v>
      </c>
      <c r="F5" s="2">
        <v>1</v>
      </c>
      <c r="G5" s="2">
        <v>3</v>
      </c>
      <c r="H5" s="2">
        <v>10</v>
      </c>
      <c r="I5" s="2">
        <v>0</v>
      </c>
      <c r="J5" s="2">
        <v>59</v>
      </c>
    </row>
    <row r="6" spans="1:10">
      <c r="A6" s="2" t="s">
        <v>295</v>
      </c>
      <c r="B6" s="249">
        <v>58</v>
      </c>
      <c r="C6" s="2">
        <v>0</v>
      </c>
      <c r="D6" s="2">
        <v>31</v>
      </c>
      <c r="E6" s="2">
        <v>0</v>
      </c>
      <c r="F6" s="2">
        <v>2</v>
      </c>
      <c r="G6" s="2">
        <v>3</v>
      </c>
      <c r="H6" s="2">
        <v>5</v>
      </c>
      <c r="I6" s="2">
        <v>0</v>
      </c>
      <c r="J6" s="2">
        <v>59</v>
      </c>
    </row>
    <row r="7" spans="1:10">
      <c r="A7" s="2" t="s">
        <v>296</v>
      </c>
      <c r="B7" s="249">
        <v>3</v>
      </c>
      <c r="C7" s="2">
        <v>0</v>
      </c>
      <c r="D7" s="2">
        <v>67</v>
      </c>
      <c r="E7" s="2">
        <v>0</v>
      </c>
      <c r="F7" s="2">
        <v>0</v>
      </c>
      <c r="G7" s="2">
        <v>0</v>
      </c>
      <c r="H7" s="2">
        <v>0</v>
      </c>
      <c r="I7" s="2">
        <v>0</v>
      </c>
      <c r="J7" s="2">
        <v>33</v>
      </c>
    </row>
    <row r="8" spans="1:10">
      <c r="A8" s="2" t="s">
        <v>297</v>
      </c>
      <c r="B8" s="249">
        <v>18</v>
      </c>
      <c r="C8" s="2">
        <v>0</v>
      </c>
      <c r="D8" s="2">
        <v>6</v>
      </c>
      <c r="E8" s="2">
        <v>0</v>
      </c>
      <c r="F8" s="2">
        <v>0</v>
      </c>
      <c r="G8" s="2">
        <v>0</v>
      </c>
      <c r="H8" s="2">
        <v>28</v>
      </c>
      <c r="I8" s="2">
        <v>0</v>
      </c>
      <c r="J8" s="2">
        <v>67</v>
      </c>
    </row>
    <row r="9" spans="1:10">
      <c r="A9" s="2" t="s">
        <v>298</v>
      </c>
      <c r="B9" s="249">
        <v>127</v>
      </c>
      <c r="C9" s="2">
        <v>0</v>
      </c>
      <c r="D9" s="2">
        <v>19</v>
      </c>
      <c r="E9" s="2">
        <v>0</v>
      </c>
      <c r="F9" s="2">
        <v>5</v>
      </c>
      <c r="G9" s="2">
        <v>2</v>
      </c>
      <c r="H9" s="2">
        <v>8</v>
      </c>
      <c r="I9" s="2">
        <v>1</v>
      </c>
      <c r="J9" s="2">
        <v>65</v>
      </c>
    </row>
    <row r="10" spans="1:10">
      <c r="A10" s="2" t="s">
        <v>299</v>
      </c>
      <c r="B10" s="249">
        <v>384</v>
      </c>
      <c r="C10" s="2">
        <v>0</v>
      </c>
      <c r="D10" s="2">
        <v>12</v>
      </c>
      <c r="E10" s="2">
        <v>0</v>
      </c>
      <c r="F10" s="2">
        <v>5</v>
      </c>
      <c r="G10" s="2">
        <v>1</v>
      </c>
      <c r="H10" s="2">
        <v>13</v>
      </c>
      <c r="I10" s="2">
        <v>1</v>
      </c>
      <c r="J10" s="2">
        <v>69</v>
      </c>
    </row>
    <row r="11" spans="1:10">
      <c r="A11" s="2" t="s">
        <v>300</v>
      </c>
      <c r="B11" s="249">
        <v>46</v>
      </c>
      <c r="C11" s="2">
        <v>0</v>
      </c>
      <c r="D11" s="2">
        <v>50</v>
      </c>
      <c r="E11" s="2">
        <v>0</v>
      </c>
      <c r="F11" s="2">
        <v>4</v>
      </c>
      <c r="G11" s="2">
        <v>0</v>
      </c>
      <c r="H11" s="2">
        <v>0</v>
      </c>
      <c r="I11" s="2">
        <v>0</v>
      </c>
      <c r="J11" s="2">
        <v>46</v>
      </c>
    </row>
    <row r="12" spans="1:10">
      <c r="A12" s="2" t="s">
        <v>301</v>
      </c>
      <c r="B12" s="249">
        <v>34</v>
      </c>
      <c r="C12" s="2">
        <v>0</v>
      </c>
      <c r="D12" s="2">
        <v>38</v>
      </c>
      <c r="E12" s="2">
        <v>0</v>
      </c>
      <c r="F12" s="2">
        <v>6</v>
      </c>
      <c r="G12" s="2">
        <v>0</v>
      </c>
      <c r="H12" s="2">
        <v>0</v>
      </c>
      <c r="I12" s="2">
        <v>0</v>
      </c>
      <c r="J12" s="2">
        <v>56</v>
      </c>
    </row>
    <row r="13" spans="1:10">
      <c r="A13" s="2" t="s">
        <v>302</v>
      </c>
      <c r="B13" s="249">
        <v>11</v>
      </c>
      <c r="C13" s="2">
        <v>0</v>
      </c>
      <c r="D13" s="2">
        <v>82</v>
      </c>
      <c r="E13" s="2">
        <v>0</v>
      </c>
      <c r="F13" s="2">
        <v>0</v>
      </c>
      <c r="G13" s="2">
        <v>0</v>
      </c>
      <c r="H13" s="2">
        <v>0</v>
      </c>
      <c r="I13" s="2">
        <v>0</v>
      </c>
      <c r="J13" s="2">
        <v>18</v>
      </c>
    </row>
    <row r="14" spans="1:10">
      <c r="A14" s="2" t="s">
        <v>303</v>
      </c>
      <c r="B14" s="249">
        <v>1</v>
      </c>
      <c r="C14" s="2">
        <v>0</v>
      </c>
      <c r="D14" s="2">
        <v>100</v>
      </c>
      <c r="E14" s="2">
        <v>0</v>
      </c>
      <c r="F14" s="2">
        <v>0</v>
      </c>
      <c r="G14" s="2">
        <v>0</v>
      </c>
      <c r="H14" s="2">
        <v>0</v>
      </c>
      <c r="I14" s="2">
        <v>0</v>
      </c>
      <c r="J14" s="2">
        <v>0</v>
      </c>
    </row>
    <row r="15" spans="1:10">
      <c r="A15" s="2" t="s">
        <v>304</v>
      </c>
      <c r="B15" s="249">
        <v>23</v>
      </c>
      <c r="C15" s="2">
        <v>0</v>
      </c>
      <c r="D15" s="2">
        <v>57</v>
      </c>
      <c r="E15" s="2">
        <v>0</v>
      </c>
      <c r="F15" s="2">
        <v>4</v>
      </c>
      <c r="G15" s="2">
        <v>0</v>
      </c>
      <c r="H15" s="2">
        <v>0</v>
      </c>
      <c r="I15" s="2">
        <v>0</v>
      </c>
      <c r="J15" s="2">
        <v>39</v>
      </c>
    </row>
    <row r="16" spans="1:10">
      <c r="A16" s="2" t="s">
        <v>305</v>
      </c>
      <c r="B16" s="249">
        <v>17</v>
      </c>
      <c r="C16" s="2">
        <v>0</v>
      </c>
      <c r="D16" s="2">
        <v>41</v>
      </c>
      <c r="E16" s="2">
        <v>0</v>
      </c>
      <c r="F16" s="2">
        <v>6</v>
      </c>
      <c r="G16" s="2">
        <v>0</v>
      </c>
      <c r="H16" s="2">
        <v>0</v>
      </c>
      <c r="I16" s="2">
        <v>0</v>
      </c>
      <c r="J16" s="2">
        <v>53</v>
      </c>
    </row>
    <row r="17" spans="1:10">
      <c r="A17" s="2" t="s">
        <v>306</v>
      </c>
      <c r="B17" s="249">
        <v>6</v>
      </c>
      <c r="C17" s="2">
        <v>0</v>
      </c>
      <c r="D17" s="2">
        <v>100</v>
      </c>
      <c r="E17" s="2">
        <v>0</v>
      </c>
      <c r="F17" s="2">
        <v>0</v>
      </c>
      <c r="G17" s="2">
        <v>0</v>
      </c>
      <c r="H17" s="2">
        <v>0</v>
      </c>
      <c r="I17" s="2">
        <v>0</v>
      </c>
      <c r="J17" s="2">
        <v>0</v>
      </c>
    </row>
    <row r="19" spans="1:10">
      <c r="A19" s="27" t="s">
        <v>308</v>
      </c>
    </row>
    <row r="20" spans="1:10">
      <c r="A20" s="27" t="s">
        <v>274</v>
      </c>
    </row>
    <row r="21" spans="1:10">
      <c r="A21" s="27" t="s">
        <v>275</v>
      </c>
    </row>
    <row r="22" spans="1:10">
      <c r="A22" s="27" t="s">
        <v>276</v>
      </c>
    </row>
    <row r="23" spans="1:10">
      <c r="A23" s="27" t="s">
        <v>277</v>
      </c>
    </row>
    <row r="24" spans="1:10">
      <c r="A24" s="27" t="s">
        <v>278</v>
      </c>
    </row>
    <row r="25" spans="1:10">
      <c r="A25" s="27" t="s">
        <v>279</v>
      </c>
    </row>
    <row r="26" spans="1:10">
      <c r="A26" s="27" t="s">
        <v>280</v>
      </c>
    </row>
    <row r="27" spans="1:10">
      <c r="A27" s="27" t="s">
        <v>281</v>
      </c>
    </row>
    <row r="29" spans="1:10">
      <c r="A29" s="27" t="s">
        <v>282</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heetViews>
  <sheetFormatPr baseColWidth="10" defaultRowHeight="15"/>
  <sheetData>
    <row r="1" spans="1:1">
      <c r="A1" s="1" t="s">
        <v>7</v>
      </c>
    </row>
    <row r="19" spans="1:1">
      <c r="A19" s="27" t="s">
        <v>22</v>
      </c>
    </row>
    <row r="20" spans="1:1">
      <c r="A20" s="27" t="s">
        <v>23</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heetViews>
  <sheetFormatPr baseColWidth="10" defaultRowHeight="15"/>
  <cols>
    <col min="1" max="1" width="91" customWidth="1"/>
    <col min="2" max="2" width="14.28515625" customWidth="1"/>
    <col min="3" max="3" width="13.85546875" customWidth="1"/>
  </cols>
  <sheetData>
    <row r="1" spans="1:7">
      <c r="A1" s="1" t="s">
        <v>2</v>
      </c>
    </row>
    <row r="3" spans="1:7" ht="15.75" thickBot="1"/>
    <row r="4" spans="1:7">
      <c r="A4" s="268"/>
      <c r="B4" s="267" t="s">
        <v>24</v>
      </c>
      <c r="C4" s="267"/>
      <c r="D4" s="41" t="s">
        <v>25</v>
      </c>
      <c r="E4" s="2"/>
      <c r="F4" s="2"/>
      <c r="G4" s="2"/>
    </row>
    <row r="5" spans="1:7">
      <c r="A5" s="269"/>
      <c r="B5" s="23" t="s">
        <v>26</v>
      </c>
      <c r="C5" s="23" t="s">
        <v>27</v>
      </c>
      <c r="D5" s="42" t="s">
        <v>27</v>
      </c>
      <c r="E5" s="2"/>
      <c r="F5" s="2"/>
      <c r="G5" s="2"/>
    </row>
    <row r="6" spans="1:7">
      <c r="A6" s="73" t="s">
        <v>28</v>
      </c>
      <c r="B6" s="44">
        <v>1435.74</v>
      </c>
      <c r="C6" s="45">
        <v>5.755850803459428E-2</v>
      </c>
      <c r="D6" s="46">
        <v>5.9695999446711168E-2</v>
      </c>
      <c r="E6" s="2"/>
      <c r="F6" s="2"/>
      <c r="G6" s="2"/>
    </row>
    <row r="7" spans="1:7">
      <c r="A7" s="74" t="s">
        <v>29</v>
      </c>
      <c r="B7" s="44">
        <v>4986.71</v>
      </c>
      <c r="C7" s="45">
        <v>0.19991613216960707</v>
      </c>
      <c r="D7" s="46">
        <v>0.16652224216969219</v>
      </c>
      <c r="E7" s="2"/>
      <c r="F7" s="2"/>
      <c r="G7" s="2"/>
    </row>
    <row r="8" spans="1:7">
      <c r="A8" s="74" t="s">
        <v>30</v>
      </c>
      <c r="B8" s="44">
        <v>856.1</v>
      </c>
      <c r="C8" s="45">
        <v>3.4320865009274774E-2</v>
      </c>
      <c r="D8" s="46">
        <v>3.4457912342882424E-2</v>
      </c>
      <c r="E8" s="2"/>
      <c r="F8" s="2"/>
      <c r="G8" s="2"/>
    </row>
    <row r="9" spans="1:7">
      <c r="A9" s="74" t="s">
        <v>31</v>
      </c>
      <c r="B9" s="44">
        <v>1146.3399999999999</v>
      </c>
      <c r="C9" s="45">
        <v>4.5956524231669245E-2</v>
      </c>
      <c r="D9" s="46">
        <v>3.8737868163101881E-2</v>
      </c>
      <c r="E9" s="2"/>
      <c r="F9" s="2"/>
      <c r="G9" s="2"/>
    </row>
    <row r="10" spans="1:7">
      <c r="A10" s="74" t="s">
        <v>32</v>
      </c>
      <c r="B10" s="44">
        <v>3008.36</v>
      </c>
      <c r="C10" s="45">
        <v>0.1206045058513046</v>
      </c>
      <c r="D10" s="46">
        <v>0.12494811875545007</v>
      </c>
      <c r="E10" s="2"/>
      <c r="F10" s="2"/>
      <c r="G10" s="2"/>
    </row>
    <row r="11" spans="1:7">
      <c r="A11" s="74" t="s">
        <v>33</v>
      </c>
      <c r="B11" s="44">
        <v>2262.67</v>
      </c>
      <c r="C11" s="45">
        <v>9.0709954013007535E-2</v>
      </c>
      <c r="D11" s="46">
        <v>0.11310917080418117</v>
      </c>
      <c r="E11" s="2"/>
      <c r="F11" s="2"/>
      <c r="G11" s="2"/>
    </row>
    <row r="12" spans="1:7">
      <c r="A12" s="74" t="s">
        <v>34</v>
      </c>
      <c r="B12" s="44">
        <v>2341.0500000000002</v>
      </c>
      <c r="C12" s="45">
        <v>9.3852191367787316E-2</v>
      </c>
      <c r="D12" s="46">
        <v>9.7872196110896079E-2</v>
      </c>
      <c r="E12" s="2"/>
      <c r="F12" s="2"/>
      <c r="G12" s="2"/>
    </row>
    <row r="13" spans="1:7">
      <c r="A13" s="74" t="s">
        <v>35</v>
      </c>
      <c r="B13" s="44">
        <v>1647.59</v>
      </c>
      <c r="C13" s="45">
        <v>6.6051529004358164E-2</v>
      </c>
      <c r="D13" s="46">
        <v>9.5598695604895104E-2</v>
      </c>
      <c r="E13" s="2"/>
      <c r="F13" s="2"/>
      <c r="G13" s="2"/>
    </row>
    <row r="14" spans="1:7">
      <c r="A14" s="74" t="s">
        <v>36</v>
      </c>
      <c r="B14" s="44">
        <v>416.6</v>
      </c>
      <c r="C14" s="45">
        <v>1.6701404465440804E-2</v>
      </c>
      <c r="D14" s="46">
        <v>1.9245119038344E-2</v>
      </c>
      <c r="E14" s="2"/>
      <c r="F14" s="2"/>
      <c r="G14" s="2"/>
    </row>
    <row r="15" spans="1:7">
      <c r="A15" s="74" t="s">
        <v>37</v>
      </c>
      <c r="B15" s="44">
        <v>757.41</v>
      </c>
      <c r="C15" s="45">
        <v>3.0364404119465956E-2</v>
      </c>
      <c r="D15" s="46">
        <v>2.8537571770270137E-2</v>
      </c>
      <c r="E15" s="2"/>
      <c r="F15" s="2"/>
      <c r="G15" s="2"/>
    </row>
    <row r="16" spans="1:7">
      <c r="A16" s="74" t="s">
        <v>38</v>
      </c>
      <c r="B16" s="44">
        <v>1032.53</v>
      </c>
      <c r="C16" s="45">
        <v>4.1393905791410446E-2</v>
      </c>
      <c r="D16" s="46">
        <v>4.3171261644376097E-2</v>
      </c>
      <c r="E16" s="2"/>
      <c r="F16" s="2"/>
      <c r="G16" s="2"/>
    </row>
    <row r="17" spans="1:7">
      <c r="A17" s="74" t="s">
        <v>39</v>
      </c>
      <c r="B17" s="44">
        <v>2571.25</v>
      </c>
      <c r="C17" s="45">
        <v>0.1030808598938182</v>
      </c>
      <c r="D17" s="46">
        <v>9.4039804299070953E-2</v>
      </c>
      <c r="E17" s="2"/>
      <c r="F17" s="2"/>
      <c r="G17" s="2"/>
    </row>
    <row r="18" spans="1:7">
      <c r="A18" s="74" t="s">
        <v>40</v>
      </c>
      <c r="B18" s="44">
        <v>2481.66</v>
      </c>
      <c r="C18" s="45">
        <v>9.9489216048261692E-2</v>
      </c>
      <c r="D18" s="46">
        <v>8.4064039850128724E-2</v>
      </c>
      <c r="E18" s="2"/>
      <c r="F18" s="2"/>
      <c r="G18" s="2"/>
    </row>
    <row r="19" spans="1:7">
      <c r="A19" s="75" t="s">
        <v>41</v>
      </c>
      <c r="B19" s="25">
        <v>24944.01</v>
      </c>
      <c r="C19" s="28">
        <v>1.0000000000000002</v>
      </c>
      <c r="D19" s="76">
        <v>1</v>
      </c>
      <c r="E19" s="2"/>
      <c r="F19" s="2"/>
      <c r="G19" s="2"/>
    </row>
    <row r="20" spans="1:7" ht="15.75" thickBot="1">
      <c r="A20" s="51" t="s">
        <v>42</v>
      </c>
      <c r="B20" s="52" t="s">
        <v>43</v>
      </c>
      <c r="C20" s="53">
        <v>1.6362482741798946E-2</v>
      </c>
      <c r="D20" s="54">
        <v>2.2794628659025366E-2</v>
      </c>
      <c r="E20" s="2"/>
      <c r="F20" s="2"/>
      <c r="G20" s="2"/>
    </row>
    <row r="21" spans="1:7">
      <c r="A21" s="2"/>
      <c r="B21" s="2"/>
      <c r="C21" s="2"/>
      <c r="D21" s="2"/>
      <c r="E21" s="2"/>
      <c r="F21" s="2"/>
      <c r="G21" s="2"/>
    </row>
    <row r="22" spans="1:7">
      <c r="A22" s="27" t="s">
        <v>44</v>
      </c>
      <c r="B22" s="2"/>
      <c r="C22" s="2"/>
      <c r="D22" s="2"/>
      <c r="E22" s="2"/>
      <c r="F22" s="2"/>
      <c r="G22" s="2"/>
    </row>
    <row r="23" spans="1:7">
      <c r="A23" s="27" t="s">
        <v>23</v>
      </c>
      <c r="B23" s="2"/>
      <c r="C23" s="2"/>
      <c r="D23" s="2"/>
      <c r="E23" s="2"/>
      <c r="F23" s="2"/>
      <c r="G23" s="2"/>
    </row>
    <row r="24" spans="1:7">
      <c r="A24" s="27" t="s">
        <v>45</v>
      </c>
      <c r="B24" s="2"/>
      <c r="C24" s="2"/>
      <c r="D24" s="2"/>
      <c r="E24" s="2"/>
      <c r="F24" s="2"/>
      <c r="G24" s="2"/>
    </row>
    <row r="25" spans="1:7">
      <c r="A25" s="2"/>
      <c r="B25" s="2"/>
      <c r="C25" s="2"/>
      <c r="D25" s="2"/>
      <c r="E25" s="2"/>
      <c r="F25" s="2"/>
      <c r="G25" s="2"/>
    </row>
    <row r="26" spans="1:7">
      <c r="A26" s="2"/>
      <c r="B26" s="2"/>
      <c r="C26" s="2"/>
      <c r="D26" s="2"/>
      <c r="E26" s="2"/>
      <c r="F26" s="2"/>
      <c r="G26" s="2"/>
    </row>
    <row r="27" spans="1:7">
      <c r="A27" s="2"/>
      <c r="B27" s="2"/>
      <c r="C27" s="2"/>
      <c r="D27" s="2"/>
      <c r="E27" s="2"/>
      <c r="F27" s="2"/>
      <c r="G27" s="2"/>
    </row>
    <row r="28" spans="1:7">
      <c r="A28" s="2"/>
      <c r="B28" s="2"/>
      <c r="C28" s="24"/>
      <c r="D28" s="2"/>
      <c r="E28" s="2"/>
      <c r="F28" s="2"/>
      <c r="G28" s="2"/>
    </row>
    <row r="29" spans="1:7">
      <c r="A29" s="2"/>
      <c r="B29" s="2"/>
      <c r="C29" s="2"/>
      <c r="D29" s="2"/>
      <c r="E29" s="2"/>
      <c r="F29" s="2"/>
      <c r="G29" s="2"/>
    </row>
    <row r="30" spans="1:7">
      <c r="A30" s="2"/>
      <c r="B30" s="2"/>
      <c r="C30" s="2"/>
      <c r="D30" s="2"/>
      <c r="E30" s="2"/>
      <c r="F30" s="2"/>
      <c r="G30" s="2"/>
    </row>
    <row r="31" spans="1:7">
      <c r="A31" s="2"/>
      <c r="B31" s="2"/>
      <c r="C31" s="2"/>
      <c r="D31" s="2"/>
      <c r="E31" s="2"/>
      <c r="F31" s="2"/>
      <c r="G31" s="2"/>
    </row>
    <row r="32" spans="1:7">
      <c r="A32" s="2"/>
      <c r="B32" s="2"/>
      <c r="C32" s="2"/>
      <c r="D32" s="2"/>
      <c r="E32" s="2"/>
      <c r="F32" s="2"/>
      <c r="G32" s="2"/>
    </row>
  </sheetData>
  <mergeCells count="2">
    <mergeCell ref="B4:C4"/>
    <mergeCell ref="A4:A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C32" sqref="C32"/>
    </sheetView>
  </sheetViews>
  <sheetFormatPr baseColWidth="10" defaultRowHeight="15"/>
  <cols>
    <col min="1" max="1" width="87.42578125" customWidth="1"/>
    <col min="2" max="2" width="14.140625" customWidth="1"/>
    <col min="3" max="3" width="14.5703125" customWidth="1"/>
    <col min="4" max="4" width="15" bestFit="1" customWidth="1"/>
  </cols>
  <sheetData>
    <row r="1" spans="1:9">
      <c r="A1" s="1" t="s">
        <v>6</v>
      </c>
    </row>
    <row r="2" spans="1:9" ht="15.75" thickBot="1"/>
    <row r="3" spans="1:9" s="2" customFormat="1" ht="11.25">
      <c r="A3" s="67" t="s">
        <v>48</v>
      </c>
      <c r="B3" s="68" t="s">
        <v>26</v>
      </c>
      <c r="C3" s="69" t="s">
        <v>49</v>
      </c>
      <c r="D3" s="70" t="s">
        <v>50</v>
      </c>
      <c r="E3" s="14"/>
      <c r="F3" s="14"/>
      <c r="G3" s="14"/>
      <c r="H3" s="14"/>
      <c r="I3" s="14"/>
    </row>
    <row r="4" spans="1:9" s="2" customFormat="1" ht="11.25">
      <c r="A4" s="63" t="s">
        <v>29</v>
      </c>
      <c r="B4" s="65">
        <v>3117.99</v>
      </c>
      <c r="C4" s="66">
        <v>0.59715072851420314</v>
      </c>
      <c r="D4" s="61">
        <v>18011</v>
      </c>
      <c r="E4" s="14"/>
      <c r="F4" s="14"/>
      <c r="G4" s="14"/>
      <c r="H4" s="14"/>
      <c r="I4" s="14"/>
    </row>
    <row r="5" spans="1:9" s="2" customFormat="1" ht="11.25">
      <c r="A5" s="63" t="s">
        <v>32</v>
      </c>
      <c r="B5" s="65">
        <v>2316.91</v>
      </c>
      <c r="C5" s="66">
        <v>0.42309800553323179</v>
      </c>
      <c r="D5" s="61">
        <v>7665</v>
      </c>
      <c r="E5" s="14"/>
      <c r="F5" s="14"/>
      <c r="G5" s="14"/>
      <c r="H5" s="14"/>
      <c r="I5" s="14"/>
    </row>
    <row r="6" spans="1:9" s="2" customFormat="1" ht="11.25">
      <c r="A6" s="63" t="s">
        <v>33</v>
      </c>
      <c r="B6" s="65">
        <v>1563.05</v>
      </c>
      <c r="C6" s="66">
        <v>0.64358145932631716</v>
      </c>
      <c r="D6" s="61">
        <v>21802</v>
      </c>
      <c r="E6" s="15"/>
      <c r="F6" s="15"/>
      <c r="G6" s="14"/>
      <c r="H6" s="14"/>
      <c r="I6" s="14"/>
    </row>
    <row r="7" spans="1:9" s="2" customFormat="1" ht="11.25">
      <c r="A7" s="63" t="s">
        <v>34</v>
      </c>
      <c r="B7" s="65">
        <v>2117.39</v>
      </c>
      <c r="C7" s="66">
        <v>0.42191566031765526</v>
      </c>
      <c r="D7" s="61">
        <v>11604</v>
      </c>
      <c r="E7" s="13"/>
      <c r="F7" s="13"/>
      <c r="G7" s="14"/>
      <c r="H7" s="14"/>
      <c r="I7" s="14"/>
    </row>
    <row r="8" spans="1:9" s="2" customFormat="1" ht="11.25">
      <c r="A8" s="63" t="s">
        <v>35</v>
      </c>
      <c r="B8" s="65">
        <v>1398.34</v>
      </c>
      <c r="C8" s="66">
        <v>0.73851137777650655</v>
      </c>
      <c r="D8" s="61">
        <v>27021.5</v>
      </c>
      <c r="E8" s="13"/>
      <c r="F8" s="13"/>
      <c r="G8" s="14"/>
      <c r="H8" s="14"/>
      <c r="I8" s="14"/>
    </row>
    <row r="9" spans="1:9" s="2" customFormat="1" ht="11.25">
      <c r="A9" s="63" t="s">
        <v>38</v>
      </c>
      <c r="B9" s="65">
        <v>1026.45</v>
      </c>
      <c r="C9" s="66">
        <v>0.85897023722538846</v>
      </c>
      <c r="D9" s="61">
        <v>23731</v>
      </c>
      <c r="E9" s="13"/>
      <c r="F9" s="13"/>
      <c r="G9" s="14"/>
      <c r="H9" s="14"/>
      <c r="I9" s="14"/>
    </row>
    <row r="10" spans="1:9" s="2" customFormat="1" ht="11.25">
      <c r="A10" s="63" t="s">
        <v>39</v>
      </c>
      <c r="B10" s="65">
        <v>917.59</v>
      </c>
      <c r="C10" s="66">
        <v>0.94638128140018962</v>
      </c>
      <c r="D10" s="61">
        <v>26896.5</v>
      </c>
      <c r="E10" s="13"/>
      <c r="F10" s="13"/>
      <c r="G10" s="14"/>
      <c r="H10" s="14"/>
      <c r="I10" s="14"/>
    </row>
    <row r="11" spans="1:9" s="2" customFormat="1" ht="12" thickBot="1">
      <c r="A11" s="64" t="s">
        <v>40</v>
      </c>
      <c r="B11" s="71">
        <v>2059.7199999999998</v>
      </c>
      <c r="C11" s="72">
        <v>0.66045870312469657</v>
      </c>
      <c r="D11" s="62">
        <v>11682</v>
      </c>
      <c r="E11" s="13"/>
      <c r="F11" s="13"/>
      <c r="G11" s="14"/>
      <c r="H11" s="14"/>
      <c r="I11" s="14"/>
    </row>
    <row r="12" spans="1:9" s="60" customFormat="1" ht="11.25">
      <c r="A12" s="55"/>
      <c r="B12" s="56"/>
      <c r="C12" s="57"/>
      <c r="D12" s="56"/>
      <c r="E12" s="58"/>
      <c r="F12" s="58"/>
      <c r="G12" s="59"/>
      <c r="H12" s="59"/>
      <c r="I12" s="59"/>
    </row>
    <row r="13" spans="1:9" s="2" customFormat="1" ht="11.25">
      <c r="A13" s="22" t="s">
        <v>46</v>
      </c>
      <c r="B13" s="14"/>
      <c r="C13" s="14"/>
      <c r="D13" s="14"/>
      <c r="E13" s="13"/>
      <c r="F13" s="13"/>
      <c r="G13" s="14"/>
      <c r="H13" s="14"/>
      <c r="I13" s="14"/>
    </row>
    <row r="14" spans="1:9" s="2" customFormat="1" ht="11.25">
      <c r="A14" s="22" t="s">
        <v>47</v>
      </c>
      <c r="B14" s="14"/>
      <c r="C14" s="14"/>
      <c r="D14" s="14"/>
      <c r="E14" s="14"/>
      <c r="F14" s="14"/>
      <c r="G14" s="14"/>
      <c r="H14" s="14"/>
      <c r="I14" s="14"/>
    </row>
    <row r="15" spans="1:9" s="2" customFormat="1" ht="11.25">
      <c r="A15" s="22" t="s">
        <v>51</v>
      </c>
      <c r="B15" s="14"/>
      <c r="C15" s="14"/>
      <c r="D15" s="14"/>
      <c r="E15" s="14"/>
      <c r="F15" s="14"/>
      <c r="G15" s="14"/>
      <c r="H15" s="14"/>
      <c r="I15" s="1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baseColWidth="10" defaultRowHeight="15"/>
  <cols>
    <col min="1" max="1" width="69" customWidth="1"/>
    <col min="2" max="2" width="13.7109375" customWidth="1"/>
    <col min="3" max="3" width="14.42578125" customWidth="1"/>
    <col min="4" max="4" width="15.5703125" customWidth="1"/>
  </cols>
  <sheetData>
    <row r="1" spans="1:12">
      <c r="A1" s="1" t="s">
        <v>4</v>
      </c>
    </row>
    <row r="2" spans="1:12" ht="15.75" thickBot="1">
      <c r="A2" s="2"/>
      <c r="B2" s="2"/>
      <c r="C2" s="2"/>
      <c r="D2" s="2"/>
      <c r="E2" s="2"/>
      <c r="F2" s="2"/>
      <c r="G2" s="2"/>
      <c r="H2" s="2"/>
      <c r="I2" s="2"/>
      <c r="J2" s="2"/>
      <c r="K2" s="2"/>
      <c r="L2" s="2"/>
    </row>
    <row r="3" spans="1:12">
      <c r="A3" s="268"/>
      <c r="B3" s="267" t="s">
        <v>24</v>
      </c>
      <c r="C3" s="267"/>
      <c r="D3" s="41" t="s">
        <v>25</v>
      </c>
      <c r="E3" s="2"/>
      <c r="F3" s="2"/>
      <c r="G3" s="2"/>
      <c r="H3" s="2"/>
      <c r="I3" s="2"/>
      <c r="J3" s="2"/>
      <c r="K3" s="2"/>
      <c r="L3" s="2"/>
    </row>
    <row r="4" spans="1:12">
      <c r="A4" s="270"/>
      <c r="B4" s="23" t="s">
        <v>26</v>
      </c>
      <c r="C4" s="23" t="s">
        <v>27</v>
      </c>
      <c r="D4" s="42" t="s">
        <v>27</v>
      </c>
      <c r="E4" s="2"/>
      <c r="F4" s="2"/>
      <c r="G4" s="2"/>
      <c r="H4" s="2"/>
      <c r="I4" s="2"/>
      <c r="J4" s="2"/>
      <c r="K4" s="2"/>
      <c r="L4" s="2"/>
    </row>
    <row r="5" spans="1:12">
      <c r="A5" s="43" t="s">
        <v>52</v>
      </c>
      <c r="B5" s="44">
        <v>3226.18</v>
      </c>
      <c r="C5" s="45">
        <v>0.1222541250886255</v>
      </c>
      <c r="D5" s="46">
        <v>0.14000000000000001</v>
      </c>
      <c r="E5" s="2"/>
      <c r="F5" s="2"/>
      <c r="G5" s="2"/>
      <c r="H5" s="2"/>
      <c r="I5" s="2"/>
      <c r="J5" s="2"/>
      <c r="K5" s="2"/>
      <c r="L5" s="2"/>
    </row>
    <row r="6" spans="1:12">
      <c r="A6" s="47" t="s">
        <v>53</v>
      </c>
      <c r="B6" s="44">
        <v>2036.21</v>
      </c>
      <c r="C6" s="45">
        <v>7.7160937097964191E-2</v>
      </c>
      <c r="D6" s="46">
        <v>7.0000000000000007E-2</v>
      </c>
      <c r="E6" s="2"/>
      <c r="F6" s="2"/>
      <c r="G6" s="2"/>
      <c r="H6" s="2"/>
      <c r="I6" s="2"/>
      <c r="J6" s="2"/>
      <c r="K6" s="2"/>
      <c r="L6" s="2"/>
    </row>
    <row r="7" spans="1:12">
      <c r="A7" s="47" t="s">
        <v>54</v>
      </c>
      <c r="B7" s="44">
        <v>1658.8</v>
      </c>
      <c r="C7" s="45">
        <v>6.2859215138960617E-2</v>
      </c>
      <c r="D7" s="46">
        <v>0.06</v>
      </c>
      <c r="E7" s="2"/>
      <c r="F7" s="2"/>
      <c r="G7" s="2"/>
      <c r="H7" s="2"/>
      <c r="I7" s="2"/>
      <c r="J7" s="2"/>
      <c r="K7" s="2"/>
      <c r="L7" s="2"/>
    </row>
    <row r="8" spans="1:12">
      <c r="A8" s="47" t="s">
        <v>55</v>
      </c>
      <c r="B8" s="44">
        <v>841.3</v>
      </c>
      <c r="C8" s="45">
        <v>3.1880550817704106E-2</v>
      </c>
      <c r="D8" s="46">
        <v>0.03</v>
      </c>
      <c r="E8" s="2"/>
      <c r="F8" s="2"/>
      <c r="G8" s="2"/>
      <c r="H8" s="2"/>
      <c r="I8" s="2"/>
      <c r="J8" s="2"/>
      <c r="K8" s="2"/>
      <c r="L8" s="2"/>
    </row>
    <row r="9" spans="1:12">
      <c r="A9" s="47" t="s">
        <v>56</v>
      </c>
      <c r="B9" s="44">
        <v>912.98</v>
      </c>
      <c r="C9" s="45">
        <v>3.4596820736416851E-2</v>
      </c>
      <c r="D9" s="46">
        <v>0.03</v>
      </c>
      <c r="E9" s="2"/>
      <c r="F9" s="2"/>
      <c r="G9" s="2"/>
      <c r="H9" s="2"/>
      <c r="I9" s="2"/>
      <c r="J9" s="2"/>
      <c r="K9" s="2"/>
      <c r="L9" s="2"/>
    </row>
    <row r="10" spans="1:12">
      <c r="A10" s="47" t="s">
        <v>57</v>
      </c>
      <c r="B10" s="44">
        <v>409.61</v>
      </c>
      <c r="C10" s="45">
        <v>1.5521921336550315E-2</v>
      </c>
      <c r="D10" s="46">
        <v>0.02</v>
      </c>
      <c r="E10" s="2"/>
      <c r="F10" s="2"/>
      <c r="G10" s="2"/>
      <c r="H10" s="2"/>
      <c r="I10" s="2"/>
      <c r="J10" s="2"/>
      <c r="K10" s="2"/>
      <c r="L10" s="2"/>
    </row>
    <row r="11" spans="1:12">
      <c r="A11" s="47" t="s">
        <v>58</v>
      </c>
      <c r="B11" s="44">
        <v>675.43</v>
      </c>
      <c r="C11" s="45">
        <v>2.5595008247714112E-2</v>
      </c>
      <c r="D11" s="46">
        <v>0.05</v>
      </c>
      <c r="E11" s="2"/>
      <c r="F11" s="2"/>
      <c r="G11" s="2"/>
      <c r="H11" s="2"/>
      <c r="I11" s="2"/>
      <c r="J11" s="2"/>
      <c r="K11" s="2"/>
      <c r="L11" s="2"/>
    </row>
    <row r="12" spans="1:12">
      <c r="A12" s="47" t="s">
        <v>59</v>
      </c>
      <c r="B12" s="44">
        <v>935.71</v>
      </c>
      <c r="C12" s="45">
        <v>3.5458160234914909E-2</v>
      </c>
      <c r="D12" s="46">
        <v>0.09</v>
      </c>
      <c r="E12" s="2"/>
      <c r="F12" s="2"/>
      <c r="G12" s="2"/>
      <c r="H12" s="2"/>
      <c r="I12" s="2"/>
      <c r="J12" s="2"/>
      <c r="K12" s="2"/>
      <c r="L12" s="2"/>
    </row>
    <row r="13" spans="1:12">
      <c r="A13" s="47" t="s">
        <v>60</v>
      </c>
      <c r="B13" s="44">
        <v>5191.96</v>
      </c>
      <c r="C13" s="45">
        <v>0.19674616025613575</v>
      </c>
      <c r="D13" s="46">
        <v>0.18</v>
      </c>
      <c r="E13" s="2"/>
      <c r="F13" s="2"/>
      <c r="G13" s="2"/>
      <c r="H13" s="2"/>
      <c r="I13" s="2"/>
      <c r="J13" s="2"/>
      <c r="K13" s="2"/>
      <c r="L13" s="2"/>
    </row>
    <row r="14" spans="1:12">
      <c r="A14" s="47" t="s">
        <v>61</v>
      </c>
      <c r="B14" s="44">
        <v>4102.78</v>
      </c>
      <c r="C14" s="45">
        <v>0.15547234789475817</v>
      </c>
      <c r="D14" s="46">
        <v>0.13</v>
      </c>
      <c r="E14" s="2"/>
      <c r="F14" s="2"/>
      <c r="G14" s="2"/>
      <c r="H14" s="2"/>
      <c r="I14" s="2"/>
      <c r="J14" s="2"/>
      <c r="K14" s="2"/>
      <c r="L14" s="2"/>
    </row>
    <row r="15" spans="1:12">
      <c r="A15" s="47" t="s">
        <v>62</v>
      </c>
      <c r="B15" s="44">
        <v>3720.84</v>
      </c>
      <c r="C15" s="45">
        <v>0.14099896434630471</v>
      </c>
      <c r="D15" s="46">
        <v>0.1</v>
      </c>
      <c r="E15" s="2"/>
      <c r="F15" s="2"/>
      <c r="G15" s="2"/>
      <c r="H15" s="2"/>
      <c r="I15" s="2"/>
      <c r="J15" s="2"/>
      <c r="K15" s="2"/>
      <c r="L15" s="2"/>
    </row>
    <row r="16" spans="1:12">
      <c r="A16" s="47" t="s">
        <v>63</v>
      </c>
      <c r="B16" s="44">
        <v>1814.34</v>
      </c>
      <c r="C16" s="45">
        <v>6.8753308653979869E-2</v>
      </c>
      <c r="D16" s="46">
        <v>7.0000000000000007E-2</v>
      </c>
      <c r="E16" s="2"/>
      <c r="F16" s="2"/>
      <c r="G16" s="2"/>
      <c r="H16" s="2"/>
      <c r="I16" s="2"/>
      <c r="J16" s="2"/>
      <c r="K16" s="2"/>
      <c r="L16" s="2"/>
    </row>
    <row r="17" spans="1:12">
      <c r="A17" s="48" t="s">
        <v>64</v>
      </c>
      <c r="B17" s="44">
        <v>862.99</v>
      </c>
      <c r="C17" s="45">
        <v>3.270248014997084E-2</v>
      </c>
      <c r="D17" s="46">
        <v>0.03</v>
      </c>
      <c r="E17" s="2"/>
      <c r="F17" s="2"/>
      <c r="G17" s="2"/>
      <c r="H17" s="2"/>
      <c r="I17" s="2"/>
      <c r="J17" s="2"/>
      <c r="K17" s="2"/>
      <c r="L17" s="2"/>
    </row>
    <row r="18" spans="1:12">
      <c r="A18" s="49" t="s">
        <v>65</v>
      </c>
      <c r="B18" s="25">
        <v>26389.13</v>
      </c>
      <c r="C18" s="26">
        <v>1</v>
      </c>
      <c r="D18" s="50">
        <v>1</v>
      </c>
      <c r="E18" s="2"/>
      <c r="F18" s="2"/>
      <c r="G18" s="2"/>
      <c r="H18" s="2"/>
      <c r="I18" s="2"/>
      <c r="J18" s="2"/>
      <c r="K18" s="2"/>
      <c r="L18" s="2"/>
    </row>
    <row r="19" spans="1:12" ht="15.75" thickBot="1">
      <c r="A19" s="51" t="s">
        <v>66</v>
      </c>
      <c r="B19" s="52" t="s">
        <v>43</v>
      </c>
      <c r="C19" s="53">
        <v>1.7310435819905816E-2</v>
      </c>
      <c r="D19" s="54">
        <v>2.59689946173054E-2</v>
      </c>
      <c r="E19" s="2"/>
      <c r="F19" s="2"/>
      <c r="G19" s="2"/>
      <c r="H19" s="2"/>
      <c r="I19" s="2"/>
      <c r="J19" s="2"/>
      <c r="K19" s="2"/>
      <c r="L19" s="2"/>
    </row>
    <row r="20" spans="1:12">
      <c r="A20" s="2"/>
      <c r="B20" s="2"/>
      <c r="C20" s="2"/>
      <c r="D20" s="2"/>
      <c r="E20" s="2"/>
      <c r="F20" s="2"/>
      <c r="G20" s="2"/>
      <c r="H20" s="2"/>
      <c r="I20" s="2"/>
      <c r="J20" s="2"/>
      <c r="K20" s="2"/>
      <c r="L20" s="2"/>
    </row>
    <row r="21" spans="1:12">
      <c r="A21" s="27" t="s">
        <v>22</v>
      </c>
      <c r="B21" s="2"/>
      <c r="C21" s="2"/>
      <c r="D21" s="2"/>
      <c r="E21" s="2"/>
      <c r="F21" s="2"/>
      <c r="G21" s="2"/>
      <c r="H21" s="2"/>
      <c r="I21" s="2"/>
      <c r="J21" s="2"/>
      <c r="K21" s="2"/>
      <c r="L21" s="2"/>
    </row>
    <row r="22" spans="1:12">
      <c r="A22" s="27" t="s">
        <v>23</v>
      </c>
      <c r="B22" s="2"/>
      <c r="C22" s="2"/>
      <c r="D22" s="2"/>
      <c r="E22" s="2"/>
      <c r="F22" s="2"/>
      <c r="G22" s="2"/>
      <c r="H22" s="2"/>
      <c r="I22" s="2"/>
      <c r="J22" s="2"/>
      <c r="K22" s="2"/>
      <c r="L22" s="2"/>
    </row>
    <row r="23" spans="1:12">
      <c r="A23" s="27" t="s">
        <v>67</v>
      </c>
      <c r="B23" s="2"/>
      <c r="C23" s="2"/>
      <c r="D23" s="2"/>
      <c r="E23" s="2"/>
      <c r="F23" s="2"/>
      <c r="G23" s="2"/>
      <c r="H23" s="2"/>
      <c r="I23" s="2"/>
      <c r="J23" s="2"/>
      <c r="K23" s="2"/>
      <c r="L23" s="2"/>
    </row>
    <row r="24" spans="1:12">
      <c r="A24" s="2"/>
      <c r="B24" s="2"/>
      <c r="C24" s="2"/>
      <c r="D24" s="2"/>
      <c r="E24" s="2"/>
      <c r="F24" s="2"/>
      <c r="G24" s="2"/>
      <c r="H24" s="2"/>
      <c r="I24" s="2"/>
      <c r="J24" s="2"/>
      <c r="K24" s="2"/>
      <c r="L24" s="2"/>
    </row>
    <row r="25" spans="1:12">
      <c r="A25" s="2"/>
      <c r="B25" s="2"/>
      <c r="C25" s="2"/>
      <c r="D25" s="2"/>
      <c r="E25" s="2"/>
      <c r="F25" s="2"/>
      <c r="G25" s="2"/>
      <c r="H25" s="2"/>
      <c r="I25" s="2"/>
      <c r="J25" s="2"/>
      <c r="K25" s="2"/>
      <c r="L25" s="2"/>
    </row>
    <row r="26" spans="1:12">
      <c r="A26" s="2"/>
      <c r="B26" s="2"/>
      <c r="C26" s="2"/>
      <c r="D26" s="2"/>
      <c r="E26" s="2"/>
      <c r="F26" s="2"/>
      <c r="G26" s="2"/>
      <c r="H26" s="2"/>
      <c r="I26" s="2"/>
      <c r="J26" s="2"/>
      <c r="K26" s="2"/>
      <c r="L26" s="2"/>
    </row>
    <row r="27" spans="1:12">
      <c r="A27" s="2"/>
      <c r="B27" s="2"/>
      <c r="C27" s="24"/>
      <c r="D27" s="2"/>
      <c r="E27" s="2"/>
      <c r="F27" s="2"/>
      <c r="G27" s="2"/>
      <c r="H27" s="2"/>
      <c r="I27" s="2"/>
      <c r="J27" s="2"/>
      <c r="K27" s="2"/>
      <c r="L27" s="2"/>
    </row>
    <row r="28" spans="1:12">
      <c r="A28" s="2"/>
      <c r="B28" s="2"/>
      <c r="C28" s="2"/>
      <c r="D28" s="2"/>
      <c r="E28" s="2"/>
      <c r="F28" s="2"/>
      <c r="G28" s="2"/>
      <c r="H28" s="2"/>
      <c r="I28" s="2"/>
      <c r="J28" s="2"/>
      <c r="K28" s="2"/>
      <c r="L28" s="2"/>
    </row>
    <row r="29" spans="1:12">
      <c r="A29" s="2"/>
      <c r="B29" s="2"/>
      <c r="C29" s="2"/>
      <c r="D29" s="2"/>
      <c r="E29" s="2"/>
      <c r="F29" s="2"/>
      <c r="G29" s="2"/>
      <c r="H29" s="2"/>
      <c r="I29" s="2"/>
      <c r="J29" s="2"/>
      <c r="K29" s="2"/>
      <c r="L29" s="2"/>
    </row>
    <row r="30" spans="1:12">
      <c r="A30" s="2"/>
      <c r="B30" s="2"/>
      <c r="C30" s="2"/>
      <c r="D30" s="2"/>
      <c r="E30" s="2"/>
      <c r="F30" s="2"/>
      <c r="G30" s="2"/>
      <c r="H30" s="2"/>
      <c r="I30" s="2"/>
      <c r="J30" s="2"/>
      <c r="K30" s="2"/>
      <c r="L30" s="2"/>
    </row>
    <row r="31" spans="1:12">
      <c r="A31" s="2"/>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2"/>
      <c r="B33" s="2"/>
      <c r="C33" s="2"/>
      <c r="D33" s="2"/>
      <c r="E33" s="2"/>
      <c r="F33" s="2"/>
      <c r="G33" s="2"/>
      <c r="H33" s="2"/>
      <c r="I33" s="2"/>
      <c r="J33" s="2"/>
      <c r="K33" s="2"/>
      <c r="L33" s="2"/>
    </row>
    <row r="34" spans="1:12">
      <c r="A34" s="2"/>
      <c r="B34" s="2"/>
      <c r="C34" s="2"/>
      <c r="D34" s="2"/>
      <c r="E34" s="2"/>
      <c r="F34" s="2"/>
      <c r="G34" s="2"/>
      <c r="H34" s="2"/>
      <c r="I34" s="2"/>
      <c r="J34" s="2"/>
      <c r="K34" s="2"/>
      <c r="L34" s="2"/>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heetViews>
  <sheetFormatPr baseColWidth="10" defaultRowHeight="15"/>
  <cols>
    <col min="1" max="1" width="58.7109375" customWidth="1"/>
    <col min="2" max="2" width="19.28515625" bestFit="1" customWidth="1"/>
    <col min="3" max="3" width="26.42578125" bestFit="1" customWidth="1"/>
    <col min="4" max="4" width="28.5703125" bestFit="1" customWidth="1"/>
  </cols>
  <sheetData>
    <row r="1" spans="1:5">
      <c r="A1" s="1" t="s">
        <v>5</v>
      </c>
    </row>
    <row r="2" spans="1:5" ht="15.75" thickBot="1"/>
    <row r="3" spans="1:5">
      <c r="A3" s="29"/>
      <c r="B3" s="30"/>
      <c r="C3" s="271" t="s">
        <v>68</v>
      </c>
      <c r="D3" s="272"/>
      <c r="E3" s="14"/>
    </row>
    <row r="4" spans="1:5">
      <c r="A4" s="31" t="s">
        <v>69</v>
      </c>
      <c r="B4" s="5" t="s">
        <v>70</v>
      </c>
      <c r="C4" s="4" t="s">
        <v>71</v>
      </c>
      <c r="D4" s="32" t="s">
        <v>72</v>
      </c>
      <c r="E4" s="14"/>
    </row>
    <row r="5" spans="1:5">
      <c r="A5" s="33" t="s">
        <v>62</v>
      </c>
      <c r="B5" s="6">
        <v>0.42642252824631</v>
      </c>
      <c r="C5" s="7">
        <v>0.22853613341568871</v>
      </c>
      <c r="D5" s="34">
        <v>0.25324274243360101</v>
      </c>
      <c r="E5" s="14"/>
    </row>
    <row r="6" spans="1:5">
      <c r="A6" s="33" t="s">
        <v>54</v>
      </c>
      <c r="B6" s="6">
        <v>0.78647214854111402</v>
      </c>
      <c r="C6" s="7">
        <v>0.58762886597938147</v>
      </c>
      <c r="D6" s="34">
        <v>0.42577319587628865</v>
      </c>
      <c r="E6" s="14"/>
    </row>
    <row r="7" spans="1:5">
      <c r="A7" s="33" t="s">
        <v>56</v>
      </c>
      <c r="B7" s="6">
        <v>0.5781178120002628</v>
      </c>
      <c r="C7" s="7">
        <v>0.76140684410646386</v>
      </c>
      <c r="D7" s="34">
        <v>0.43441064638783272</v>
      </c>
      <c r="E7" s="14"/>
    </row>
    <row r="8" spans="1:5">
      <c r="A8" s="33" t="s">
        <v>57</v>
      </c>
      <c r="B8" s="8" t="s">
        <v>73</v>
      </c>
      <c r="C8" s="9" t="s">
        <v>73</v>
      </c>
      <c r="D8" s="35" t="s">
        <v>73</v>
      </c>
      <c r="E8" s="14"/>
    </row>
    <row r="9" spans="1:5">
      <c r="A9" s="33" t="s">
        <v>64</v>
      </c>
      <c r="B9" s="6">
        <v>0.27492786706682582</v>
      </c>
      <c r="C9" s="7">
        <v>0.77272727272727271</v>
      </c>
      <c r="D9" s="34">
        <v>0.63352272727272729</v>
      </c>
      <c r="E9" s="14"/>
    </row>
    <row r="10" spans="1:5">
      <c r="A10" s="33" t="s">
        <v>59</v>
      </c>
      <c r="B10" s="6">
        <v>0.36538029945175321</v>
      </c>
      <c r="C10" s="7">
        <v>0.62561576354679804</v>
      </c>
      <c r="D10" s="34">
        <v>0.49507389162561577</v>
      </c>
      <c r="E10" s="14"/>
    </row>
    <row r="11" spans="1:5">
      <c r="A11" s="33" t="s">
        <v>53</v>
      </c>
      <c r="B11" s="6">
        <v>0.42505439026426545</v>
      </c>
      <c r="C11" s="7">
        <v>0.5661577608142494</v>
      </c>
      <c r="D11" s="34">
        <v>0.35114503816793891</v>
      </c>
      <c r="E11" s="14"/>
    </row>
    <row r="12" spans="1:5">
      <c r="A12" s="33" t="s">
        <v>63</v>
      </c>
      <c r="B12" s="8" t="s">
        <v>73</v>
      </c>
      <c r="C12" s="9" t="s">
        <v>73</v>
      </c>
      <c r="D12" s="35" t="s">
        <v>73</v>
      </c>
      <c r="E12" s="14"/>
    </row>
    <row r="13" spans="1:5">
      <c r="A13" s="33" t="s">
        <v>55</v>
      </c>
      <c r="B13" s="6">
        <v>0.70452870557470593</v>
      </c>
      <c r="C13" s="7">
        <v>0.71941489361702127</v>
      </c>
      <c r="D13" s="34">
        <v>0.47739361702127658</v>
      </c>
      <c r="E13" s="14"/>
    </row>
    <row r="14" spans="1:5">
      <c r="A14" s="33" t="s">
        <v>52</v>
      </c>
      <c r="B14" s="6">
        <v>0.24799608205369822</v>
      </c>
      <c r="C14" s="7">
        <v>4.9342105263157895E-2</v>
      </c>
      <c r="D14" s="34">
        <v>0.14144736842105263</v>
      </c>
      <c r="E14" s="14"/>
    </row>
    <row r="15" spans="1:5">
      <c r="A15" s="33" t="s">
        <v>61</v>
      </c>
      <c r="B15" s="6">
        <v>0.20888275754488422</v>
      </c>
      <c r="C15" s="7">
        <v>0.28849270664505672</v>
      </c>
      <c r="D15" s="34">
        <v>0.28849270664505672</v>
      </c>
      <c r="E15" s="14"/>
    </row>
    <row r="16" spans="1:5">
      <c r="A16" s="33" t="s">
        <v>60</v>
      </c>
      <c r="B16" s="6">
        <v>0.19641522661961955</v>
      </c>
      <c r="C16" s="7">
        <v>0.58767772511848337</v>
      </c>
      <c r="D16" s="34">
        <v>0.54660347551342814</v>
      </c>
      <c r="E16" s="14"/>
    </row>
    <row r="17" spans="1:5">
      <c r="A17" s="33" t="s">
        <v>58</v>
      </c>
      <c r="B17" s="8" t="s">
        <v>73</v>
      </c>
      <c r="C17" s="9" t="s">
        <v>73</v>
      </c>
      <c r="D17" s="35" t="s">
        <v>73</v>
      </c>
      <c r="E17" s="14"/>
    </row>
    <row r="18" spans="1:5">
      <c r="A18" s="36" t="s">
        <v>65</v>
      </c>
      <c r="B18" s="10">
        <v>0.31389136360311992</v>
      </c>
      <c r="C18" s="10">
        <v>0.31389136360311992</v>
      </c>
      <c r="D18" s="37">
        <v>0.38901741142091806</v>
      </c>
      <c r="E18" s="14"/>
    </row>
    <row r="19" spans="1:5" ht="15.75" thickBot="1">
      <c r="A19" s="38" t="s">
        <v>74</v>
      </c>
      <c r="B19" s="39">
        <v>0.11655111039578485</v>
      </c>
      <c r="C19" s="39">
        <v>0.11655111039578485</v>
      </c>
      <c r="D19" s="40">
        <v>0.2405578811731795</v>
      </c>
      <c r="E19" s="14"/>
    </row>
    <row r="20" spans="1:5">
      <c r="A20" s="11"/>
      <c r="B20" s="12"/>
      <c r="C20" s="13"/>
      <c r="D20" s="14"/>
      <c r="E20" s="14"/>
    </row>
    <row r="21" spans="1:5">
      <c r="A21" s="21" t="s">
        <v>75</v>
      </c>
      <c r="B21" s="14"/>
      <c r="C21" s="14"/>
      <c r="D21" s="14"/>
      <c r="E21" s="14"/>
    </row>
    <row r="22" spans="1:5">
      <c r="A22" s="22" t="s">
        <v>44</v>
      </c>
      <c r="B22" s="14"/>
      <c r="C22" s="14"/>
      <c r="D22" s="14"/>
      <c r="E22" s="14"/>
    </row>
    <row r="23" spans="1:5">
      <c r="A23" s="22" t="s">
        <v>76</v>
      </c>
      <c r="B23" s="14"/>
      <c r="C23" s="14"/>
      <c r="D23" s="14"/>
      <c r="E23" s="14"/>
    </row>
    <row r="24" spans="1:5">
      <c r="A24" s="15"/>
      <c r="B24" s="15"/>
      <c r="C24" s="15"/>
      <c r="D24" s="15"/>
      <c r="E24" s="15"/>
    </row>
    <row r="25" spans="1:5">
      <c r="A25" s="16"/>
      <c r="B25" s="17"/>
      <c r="C25" s="13"/>
      <c r="D25" s="13"/>
      <c r="E25" s="13"/>
    </row>
    <row r="26" spans="1:5">
      <c r="A26" s="14"/>
      <c r="B26" s="12"/>
      <c r="C26" s="13"/>
      <c r="D26" s="14"/>
      <c r="E26" s="14"/>
    </row>
    <row r="27" spans="1:5">
      <c r="A27" s="14"/>
      <c r="B27" s="14"/>
      <c r="C27" s="14"/>
      <c r="D27" s="14"/>
      <c r="E27" s="14"/>
    </row>
    <row r="28" spans="1:5">
      <c r="A28" s="14"/>
      <c r="B28" s="14"/>
      <c r="C28" s="14"/>
      <c r="D28" s="14"/>
      <c r="E28" s="14"/>
    </row>
    <row r="29" spans="1:5">
      <c r="A29" s="18"/>
      <c r="B29" s="19"/>
      <c r="C29" s="19"/>
      <c r="D29" s="20"/>
      <c r="E29" s="20"/>
    </row>
    <row r="30" spans="1:5">
      <c r="A30" s="18"/>
      <c r="B30" s="19"/>
      <c r="C30" s="19"/>
      <c r="D30" s="20"/>
      <c r="E30" s="20"/>
    </row>
    <row r="31" spans="1:5">
      <c r="A31" s="18"/>
      <c r="B31" s="19"/>
      <c r="C31" s="19"/>
      <c r="D31" s="20"/>
      <c r="E31" s="20"/>
    </row>
    <row r="32" spans="1:5">
      <c r="A32" s="18"/>
      <c r="B32" s="19"/>
      <c r="C32" s="19"/>
      <c r="D32" s="20"/>
      <c r="E32" s="20"/>
    </row>
    <row r="33" spans="1:5">
      <c r="A33" s="18"/>
      <c r="B33" s="19"/>
      <c r="C33" s="19"/>
      <c r="D33" s="20"/>
      <c r="E33" s="20"/>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3" sqref="G3"/>
    </sheetView>
  </sheetViews>
  <sheetFormatPr baseColWidth="10" defaultColWidth="11.42578125" defaultRowHeight="11.25"/>
  <cols>
    <col min="1" max="1" width="41.85546875" style="2" bestFit="1" customWidth="1"/>
    <col min="2" max="2" width="15.7109375" style="2" customWidth="1"/>
    <col min="3" max="3" width="22.7109375" style="2" customWidth="1"/>
    <col min="4" max="4" width="15.7109375" style="2" customWidth="1"/>
    <col min="5" max="5" width="22.7109375" style="2" customWidth="1"/>
    <col min="6" max="16384" width="11.42578125" style="2"/>
  </cols>
  <sheetData>
    <row r="1" spans="1:5">
      <c r="A1" s="1" t="s">
        <v>88</v>
      </c>
    </row>
    <row r="2" spans="1:5" ht="12" thickBot="1"/>
    <row r="3" spans="1:5" ht="22.5">
      <c r="A3" s="77" t="s">
        <v>77</v>
      </c>
      <c r="B3" s="78" t="s">
        <v>24</v>
      </c>
      <c r="C3" s="78" t="s">
        <v>309</v>
      </c>
      <c r="D3" s="78" t="s">
        <v>78</v>
      </c>
      <c r="E3" s="79" t="s">
        <v>309</v>
      </c>
    </row>
    <row r="4" spans="1:5">
      <c r="A4" s="80" t="s">
        <v>79</v>
      </c>
      <c r="B4" s="44">
        <v>5366</v>
      </c>
      <c r="C4" s="81">
        <v>3.9479105356091817</v>
      </c>
      <c r="D4" s="44">
        <v>80986</v>
      </c>
      <c r="E4" s="82">
        <v>3.673780819730434</v>
      </c>
    </row>
    <row r="5" spans="1:5">
      <c r="A5" s="80" t="s">
        <v>80</v>
      </c>
      <c r="B5" s="44">
        <v>1134.7086220000001</v>
      </c>
      <c r="C5" s="81">
        <v>0.8731249163749083</v>
      </c>
      <c r="D5" s="44">
        <v>18974.153413</v>
      </c>
      <c r="E5" s="82">
        <v>1.1666053573270632</v>
      </c>
    </row>
    <row r="6" spans="1:5">
      <c r="A6" s="80" t="s">
        <v>81</v>
      </c>
      <c r="B6" s="44">
        <v>509.11508900000001</v>
      </c>
      <c r="C6" s="81">
        <v>1.473683053619846</v>
      </c>
      <c r="D6" s="44">
        <v>8120.3861269999998</v>
      </c>
      <c r="E6" s="82">
        <v>1.7198170233496644</v>
      </c>
    </row>
    <row r="7" spans="1:5">
      <c r="A7" s="80" t="s">
        <v>82</v>
      </c>
      <c r="B7" s="44">
        <v>6454.706000000001</v>
      </c>
      <c r="C7" s="81">
        <v>1.3090920678482416</v>
      </c>
      <c r="D7" s="44">
        <v>96736.591</v>
      </c>
      <c r="E7" s="82">
        <v>1.5185957228763518</v>
      </c>
    </row>
    <row r="8" spans="1:5" ht="12" thickBot="1">
      <c r="A8" s="83" t="s">
        <v>83</v>
      </c>
      <c r="B8" s="84">
        <v>22.701733247891113</v>
      </c>
      <c r="C8" s="85" t="s">
        <v>84</v>
      </c>
      <c r="D8" s="84">
        <v>26.524460214040062</v>
      </c>
      <c r="E8" s="86" t="s">
        <v>84</v>
      </c>
    </row>
    <row r="9" spans="1:5">
      <c r="C9" s="87"/>
      <c r="E9" s="87"/>
    </row>
    <row r="10" spans="1:5">
      <c r="A10" s="97" t="s">
        <v>85</v>
      </c>
      <c r="B10" s="97"/>
      <c r="C10" s="97"/>
      <c r="D10" s="97"/>
      <c r="E10" s="97"/>
    </row>
    <row r="11" spans="1:5">
      <c r="A11" s="27" t="s">
        <v>86</v>
      </c>
      <c r="B11" s="27"/>
      <c r="C11" s="88"/>
      <c r="D11" s="27"/>
      <c r="E11" s="88"/>
    </row>
    <row r="12" spans="1:5">
      <c r="A12" s="27" t="s">
        <v>87</v>
      </c>
      <c r="B12" s="27"/>
      <c r="C12" s="88"/>
      <c r="D12" s="27"/>
      <c r="E12" s="88"/>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baseColWidth="10" defaultColWidth="11.42578125" defaultRowHeight="11.25"/>
  <cols>
    <col min="1" max="1" width="25" style="2" bestFit="1" customWidth="1"/>
    <col min="2" max="4" width="20.7109375" style="2" customWidth="1"/>
    <col min="5" max="16384" width="11.42578125" style="2"/>
  </cols>
  <sheetData>
    <row r="1" spans="1:10">
      <c r="A1" s="1" t="s">
        <v>98</v>
      </c>
    </row>
    <row r="2" spans="1:10" ht="12" thickBot="1"/>
    <row r="3" spans="1:10">
      <c r="A3" s="94" t="s">
        <v>89</v>
      </c>
      <c r="B3" s="95" t="s">
        <v>90</v>
      </c>
      <c r="C3" s="95" t="s">
        <v>91</v>
      </c>
      <c r="D3" s="96" t="s">
        <v>92</v>
      </c>
    </row>
    <row r="4" spans="1:10">
      <c r="A4" s="89" t="s">
        <v>63</v>
      </c>
      <c r="B4" s="44">
        <v>4.5819282861217836</v>
      </c>
      <c r="C4" s="44">
        <v>1.8244331274676786</v>
      </c>
      <c r="D4" s="90">
        <v>0.61498322773015279</v>
      </c>
    </row>
    <row r="5" spans="1:10">
      <c r="A5" s="89" t="s">
        <v>93</v>
      </c>
      <c r="B5" s="44">
        <v>24.125142183083163</v>
      </c>
      <c r="C5" s="44">
        <v>29.919257104226006</v>
      </c>
      <c r="D5" s="90">
        <v>17.648155050316809</v>
      </c>
    </row>
    <row r="6" spans="1:10">
      <c r="A6" s="89" t="s">
        <v>94</v>
      </c>
      <c r="B6" s="44">
        <v>6.2208410421791474</v>
      </c>
      <c r="C6" s="44">
        <v>9.5216549786646461</v>
      </c>
      <c r="D6" s="90">
        <v>28.233320909429743</v>
      </c>
    </row>
    <row r="7" spans="1:10">
      <c r="A7" s="89" t="s">
        <v>62</v>
      </c>
      <c r="B7" s="44">
        <v>24.044054059162409</v>
      </c>
      <c r="C7" s="44">
        <v>21.678197136321753</v>
      </c>
      <c r="D7" s="90">
        <v>24.357062989191203</v>
      </c>
    </row>
    <row r="8" spans="1:10">
      <c r="A8" s="89" t="s">
        <v>60</v>
      </c>
      <c r="B8" s="44">
        <v>8.836064725488658</v>
      </c>
      <c r="C8" s="44">
        <v>8.0911511748431924</v>
      </c>
      <c r="D8" s="90">
        <v>9.5229221021244879</v>
      </c>
    </row>
    <row r="9" spans="1:10">
      <c r="A9" s="89" t="s">
        <v>95</v>
      </c>
      <c r="B9" s="44">
        <v>8.8230199795312121</v>
      </c>
      <c r="C9" s="44">
        <v>8.0557843862051826</v>
      </c>
      <c r="D9" s="90">
        <v>6.5411852404025348</v>
      </c>
    </row>
    <row r="10" spans="1:10">
      <c r="A10" s="89" t="s">
        <v>96</v>
      </c>
      <c r="B10" s="44">
        <v>23.079749875517177</v>
      </c>
      <c r="C10" s="44">
        <v>20.547630949436819</v>
      </c>
      <c r="D10" s="90">
        <v>11.40514349608647</v>
      </c>
    </row>
    <row r="11" spans="1:10" ht="12" thickBot="1">
      <c r="A11" s="91" t="s">
        <v>97</v>
      </c>
      <c r="B11" s="92">
        <v>0.28919984891643397</v>
      </c>
      <c r="C11" s="92">
        <v>0.36189114283472862</v>
      </c>
      <c r="D11" s="93">
        <v>1.6772269847185985</v>
      </c>
    </row>
    <row r="13" spans="1:10">
      <c r="A13" s="27" t="s">
        <v>85</v>
      </c>
      <c r="B13" s="27"/>
      <c r="C13" s="27"/>
      <c r="D13" s="27"/>
      <c r="E13" s="27"/>
      <c r="F13" s="27"/>
      <c r="G13" s="27"/>
      <c r="H13" s="27"/>
      <c r="I13" s="27"/>
      <c r="J13" s="27"/>
    </row>
    <row r="14" spans="1:10">
      <c r="A14" s="27" t="s">
        <v>86</v>
      </c>
      <c r="B14" s="27"/>
      <c r="C14" s="27"/>
      <c r="D14" s="27"/>
      <c r="E14" s="27"/>
      <c r="F14" s="27"/>
      <c r="G14" s="27"/>
      <c r="H14" s="27"/>
      <c r="I14" s="27"/>
      <c r="J14" s="27"/>
    </row>
    <row r="15" spans="1:10">
      <c r="A15" s="27" t="s">
        <v>99</v>
      </c>
      <c r="B15" s="27"/>
      <c r="C15" s="27"/>
      <c r="D15" s="27"/>
      <c r="E15" s="27"/>
      <c r="F15" s="27"/>
      <c r="G15" s="27"/>
      <c r="H15" s="27"/>
      <c r="I15" s="27"/>
      <c r="J15" s="27"/>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D26" sqref="D26"/>
    </sheetView>
  </sheetViews>
  <sheetFormatPr baseColWidth="10" defaultColWidth="11.42578125" defaultRowHeight="11.25"/>
  <cols>
    <col min="1" max="1" width="15.28515625" style="2" bestFit="1" customWidth="1"/>
    <col min="2" max="2" width="14" style="2" customWidth="1"/>
    <col min="3" max="3" width="13" style="2" customWidth="1"/>
    <col min="4" max="5" width="14" style="2" bestFit="1" customWidth="1"/>
    <col min="6" max="6" width="15" style="2" bestFit="1" customWidth="1"/>
    <col min="7" max="7" width="17.7109375" style="2" bestFit="1" customWidth="1"/>
    <col min="8" max="16384" width="11.42578125" style="2"/>
  </cols>
  <sheetData>
    <row r="1" spans="1:7">
      <c r="A1" s="1" t="s">
        <v>116</v>
      </c>
    </row>
    <row r="2" spans="1:7" ht="12" thickBot="1"/>
    <row r="3" spans="1:7">
      <c r="A3" s="101" t="s">
        <v>100</v>
      </c>
      <c r="B3" s="102" t="s">
        <v>101</v>
      </c>
      <c r="C3" s="102" t="s">
        <v>102</v>
      </c>
      <c r="D3" s="102" t="s">
        <v>103</v>
      </c>
      <c r="E3" s="102" t="s">
        <v>104</v>
      </c>
      <c r="F3" s="102" t="s">
        <v>105</v>
      </c>
      <c r="G3" s="103" t="s">
        <v>106</v>
      </c>
    </row>
    <row r="4" spans="1:7" ht="22.5">
      <c r="A4" s="99" t="s">
        <v>107</v>
      </c>
      <c r="B4" s="44">
        <v>27.272727272727273</v>
      </c>
      <c r="C4" s="44">
        <v>60.606060606060609</v>
      </c>
      <c r="D4" s="44">
        <v>0</v>
      </c>
      <c r="E4" s="44">
        <v>0</v>
      </c>
      <c r="F4" s="44">
        <v>12.121212121212121</v>
      </c>
      <c r="G4" s="90">
        <v>0</v>
      </c>
    </row>
    <row r="5" spans="1:7" ht="22.5">
      <c r="A5" s="99" t="s">
        <v>108</v>
      </c>
      <c r="B5" s="44">
        <v>50.16339869281046</v>
      </c>
      <c r="C5" s="44">
        <v>40.849673202614376</v>
      </c>
      <c r="D5" s="44">
        <v>5.2287581699346406</v>
      </c>
      <c r="E5" s="44">
        <v>3.1045751633986929</v>
      </c>
      <c r="F5" s="44">
        <v>0.65359477124183007</v>
      </c>
      <c r="G5" s="90">
        <v>0</v>
      </c>
    </row>
    <row r="6" spans="1:7" ht="22.5">
      <c r="A6" s="99" t="s">
        <v>109</v>
      </c>
      <c r="B6" s="44">
        <v>52.798310454065472</v>
      </c>
      <c r="C6" s="44">
        <v>42.766631467793033</v>
      </c>
      <c r="D6" s="44">
        <v>2.3231256599788805</v>
      </c>
      <c r="E6" s="44">
        <v>1.0559662090813093</v>
      </c>
      <c r="F6" s="44">
        <v>1.0559662090813093</v>
      </c>
      <c r="G6" s="90">
        <v>0</v>
      </c>
    </row>
    <row r="7" spans="1:7" ht="22.5">
      <c r="A7" s="99" t="s">
        <v>110</v>
      </c>
      <c r="B7" s="44">
        <v>54.131054131054128</v>
      </c>
      <c r="C7" s="44">
        <v>39.886039886039889</v>
      </c>
      <c r="D7" s="44">
        <v>3.133903133903134</v>
      </c>
      <c r="E7" s="44">
        <v>2.8490028490028489</v>
      </c>
      <c r="F7" s="44">
        <v>0</v>
      </c>
      <c r="G7" s="90">
        <v>0</v>
      </c>
    </row>
    <row r="8" spans="1:7" ht="33.75">
      <c r="A8" s="99" t="s">
        <v>111</v>
      </c>
      <c r="B8" s="44">
        <v>57.918898240244836</v>
      </c>
      <c r="C8" s="44">
        <v>39.6327467482785</v>
      </c>
      <c r="D8" s="44">
        <v>2.0657995409334355</v>
      </c>
      <c r="E8" s="44">
        <v>0.45906656465187451</v>
      </c>
      <c r="F8" s="44">
        <v>0</v>
      </c>
      <c r="G8" s="90">
        <v>0</v>
      </c>
    </row>
    <row r="9" spans="1:7" ht="33.75">
      <c r="A9" s="99" t="s">
        <v>112</v>
      </c>
      <c r="B9" s="44">
        <v>66.362281028699215</v>
      </c>
      <c r="C9" s="44">
        <v>30.264629146477823</v>
      </c>
      <c r="D9" s="44">
        <v>2.0499440924338428</v>
      </c>
      <c r="E9" s="44">
        <v>0.96906448005963475</v>
      </c>
      <c r="F9" s="44">
        <v>0.3540812523294819</v>
      </c>
      <c r="G9" s="90">
        <v>0</v>
      </c>
    </row>
    <row r="10" spans="1:7" ht="22.5">
      <c r="A10" s="99" t="s">
        <v>113</v>
      </c>
      <c r="B10" s="44">
        <v>73.972602739726028</v>
      </c>
      <c r="C10" s="44">
        <v>22.504892367906066</v>
      </c>
      <c r="D10" s="44">
        <v>2.152641878669276</v>
      </c>
      <c r="E10" s="44">
        <v>1.1741682974559686</v>
      </c>
      <c r="F10" s="44">
        <v>0.19569471624266144</v>
      </c>
      <c r="G10" s="90">
        <v>0</v>
      </c>
    </row>
    <row r="11" spans="1:7" ht="33.75">
      <c r="A11" s="99" t="s">
        <v>114</v>
      </c>
      <c r="B11" s="44">
        <v>88.316831683168317</v>
      </c>
      <c r="C11" s="44">
        <v>11.155115511551156</v>
      </c>
      <c r="D11" s="44">
        <v>0.39603960396039606</v>
      </c>
      <c r="E11" s="44">
        <v>0.33003300330033003</v>
      </c>
      <c r="F11" s="44">
        <v>0</v>
      </c>
      <c r="G11" s="90">
        <v>0</v>
      </c>
    </row>
    <row r="12" spans="1:7" ht="23.25" thickBot="1">
      <c r="A12" s="100" t="s">
        <v>115</v>
      </c>
      <c r="B12" s="92">
        <v>91.111111111111114</v>
      </c>
      <c r="C12" s="92">
        <v>7.7777777777777777</v>
      </c>
      <c r="D12" s="92">
        <v>1.1111111111111112</v>
      </c>
      <c r="E12" s="92">
        <v>0</v>
      </c>
      <c r="F12" s="92">
        <v>0</v>
      </c>
      <c r="G12" s="93">
        <v>0</v>
      </c>
    </row>
    <row r="14" spans="1:7">
      <c r="A14" s="27" t="s">
        <v>85</v>
      </c>
      <c r="B14" s="27"/>
      <c r="C14" s="27"/>
      <c r="D14" s="27"/>
      <c r="E14" s="27"/>
      <c r="F14" s="27"/>
      <c r="G14" s="27"/>
    </row>
    <row r="15" spans="1:7">
      <c r="A15" s="27" t="s">
        <v>86</v>
      </c>
      <c r="B15" s="27"/>
      <c r="C15" s="27"/>
      <c r="D15" s="27"/>
      <c r="E15" s="27"/>
      <c r="F15" s="27"/>
      <c r="G15" s="27"/>
    </row>
    <row r="16" spans="1:7">
      <c r="A16" s="27" t="s">
        <v>117</v>
      </c>
      <c r="B16" s="27"/>
      <c r="C16" s="27"/>
      <c r="D16" s="27"/>
      <c r="E16" s="27"/>
      <c r="F16" s="27"/>
      <c r="G16" s="2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4" sqref="B24"/>
    </sheetView>
  </sheetViews>
  <sheetFormatPr baseColWidth="10" defaultColWidth="11.42578125" defaultRowHeight="11.25"/>
  <cols>
    <col min="1" max="1" width="45.7109375" style="2" customWidth="1"/>
    <col min="2" max="2" width="72.42578125" style="2" customWidth="1"/>
    <col min="3" max="6" width="25.7109375" style="2" customWidth="1"/>
    <col min="7" max="16384" width="11.42578125" style="2"/>
  </cols>
  <sheetData>
    <row r="1" spans="1:6">
      <c r="A1" s="1" t="s">
        <v>155</v>
      </c>
    </row>
    <row r="2" spans="1:6" ht="12" thickBot="1"/>
    <row r="3" spans="1:6">
      <c r="A3" s="104" t="s">
        <v>118</v>
      </c>
      <c r="B3" s="105" t="s">
        <v>119</v>
      </c>
      <c r="C3" s="105" t="s">
        <v>120</v>
      </c>
      <c r="D3" s="106" t="s">
        <v>121</v>
      </c>
      <c r="E3" s="106" t="s">
        <v>122</v>
      </c>
      <c r="F3" s="107" t="s">
        <v>123</v>
      </c>
    </row>
    <row r="4" spans="1:6">
      <c r="A4" s="108" t="s">
        <v>124</v>
      </c>
      <c r="B4" s="109" t="s">
        <v>125</v>
      </c>
      <c r="C4" s="110" t="s">
        <v>126</v>
      </c>
      <c r="D4" s="111" t="s">
        <v>127</v>
      </c>
      <c r="E4" s="110" t="s">
        <v>128</v>
      </c>
      <c r="F4" s="112" t="s">
        <v>129</v>
      </c>
    </row>
    <row r="5" spans="1:6">
      <c r="A5" s="80" t="s">
        <v>130</v>
      </c>
      <c r="B5" s="113" t="s">
        <v>131</v>
      </c>
      <c r="C5" s="114" t="s">
        <v>52</v>
      </c>
      <c r="D5" s="115" t="s">
        <v>132</v>
      </c>
      <c r="E5" s="114" t="s">
        <v>133</v>
      </c>
      <c r="F5" s="116" t="s">
        <v>134</v>
      </c>
    </row>
    <row r="6" spans="1:6">
      <c r="A6" s="80" t="s">
        <v>135</v>
      </c>
      <c r="B6" s="113" t="s">
        <v>136</v>
      </c>
      <c r="C6" s="114" t="s">
        <v>60</v>
      </c>
      <c r="D6" s="115" t="s">
        <v>132</v>
      </c>
      <c r="E6" s="2" t="s">
        <v>137</v>
      </c>
      <c r="F6" s="116" t="s">
        <v>138</v>
      </c>
    </row>
    <row r="7" spans="1:6">
      <c r="A7" s="80" t="s">
        <v>139</v>
      </c>
      <c r="B7" s="113" t="s">
        <v>140</v>
      </c>
      <c r="C7" s="114" t="s">
        <v>63</v>
      </c>
      <c r="D7" s="115" t="s">
        <v>132</v>
      </c>
      <c r="E7" s="2" t="s">
        <v>137</v>
      </c>
      <c r="F7" s="116" t="s">
        <v>138</v>
      </c>
    </row>
    <row r="8" spans="1:6">
      <c r="A8" s="80" t="s">
        <v>141</v>
      </c>
      <c r="B8" s="113" t="s">
        <v>142</v>
      </c>
      <c r="C8" s="114" t="s">
        <v>61</v>
      </c>
      <c r="D8" s="115" t="s">
        <v>132</v>
      </c>
      <c r="E8" s="114" t="s">
        <v>143</v>
      </c>
      <c r="F8" s="116" t="s">
        <v>144</v>
      </c>
    </row>
    <row r="9" spans="1:6">
      <c r="A9" s="80" t="s">
        <v>145</v>
      </c>
      <c r="B9" s="113" t="s">
        <v>146</v>
      </c>
      <c r="C9" s="114" t="s">
        <v>126</v>
      </c>
      <c r="D9" s="115" t="s">
        <v>132</v>
      </c>
      <c r="E9" s="2" t="s">
        <v>137</v>
      </c>
      <c r="F9" s="116" t="s">
        <v>138</v>
      </c>
    </row>
    <row r="10" spans="1:6">
      <c r="A10" s="80" t="s">
        <v>141</v>
      </c>
      <c r="B10" s="113" t="s">
        <v>142</v>
      </c>
      <c r="C10" s="114" t="s">
        <v>61</v>
      </c>
      <c r="D10" s="115" t="s">
        <v>147</v>
      </c>
      <c r="E10" s="114" t="s">
        <v>137</v>
      </c>
      <c r="F10" s="116" t="s">
        <v>148</v>
      </c>
    </row>
    <row r="11" spans="1:6">
      <c r="A11" s="80" t="s">
        <v>141</v>
      </c>
      <c r="B11" s="113" t="s">
        <v>142</v>
      </c>
      <c r="C11" s="114" t="s">
        <v>61</v>
      </c>
      <c r="D11" s="115" t="s">
        <v>147</v>
      </c>
      <c r="E11" s="114" t="s">
        <v>133</v>
      </c>
      <c r="F11" s="116" t="s">
        <v>149</v>
      </c>
    </row>
    <row r="12" spans="1:6">
      <c r="A12" s="80" t="s">
        <v>150</v>
      </c>
      <c r="B12" s="113" t="s">
        <v>140</v>
      </c>
      <c r="C12" s="114" t="s">
        <v>63</v>
      </c>
      <c r="D12" s="115" t="s">
        <v>147</v>
      </c>
      <c r="E12" s="114" t="s">
        <v>137</v>
      </c>
      <c r="F12" s="116" t="s">
        <v>138</v>
      </c>
    </row>
    <row r="13" spans="1:6" ht="12" thickBot="1">
      <c r="A13" s="117" t="s">
        <v>151</v>
      </c>
      <c r="B13" s="118" t="s">
        <v>142</v>
      </c>
      <c r="C13" s="119" t="s">
        <v>61</v>
      </c>
      <c r="D13" s="120" t="s">
        <v>147</v>
      </c>
      <c r="E13" s="119" t="s">
        <v>137</v>
      </c>
      <c r="F13" s="121" t="s">
        <v>152</v>
      </c>
    </row>
    <row r="15" spans="1:6">
      <c r="A15" s="97" t="s">
        <v>153</v>
      </c>
      <c r="B15" s="122"/>
      <c r="C15" s="122"/>
      <c r="D15" s="122"/>
      <c r="E15" s="98"/>
      <c r="F15" s="98"/>
    </row>
    <row r="16" spans="1:6">
      <c r="A16" s="27"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2018-12-07T15:51:58Z</dcterms:modified>
</cp:coreProperties>
</file>