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activeTab="6"/>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D5" i="2"/>
  <c r="B5"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<sst xmlns="http://schemas.openxmlformats.org/spreadsheetml/2006/main" count="408" uniqueCount="315">
  <si>
    <t>Atlas 2018 région Auvergne-Rhône-Alpes</t>
  </si>
  <si>
    <t>SOMMAIRE</t>
  </si>
  <si>
    <t>Entreprises culturelles</t>
  </si>
  <si>
    <t>Grand Est</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</si>
  <si>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</si>
  <si>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</si>
  <si>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</si>
  <si>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</si>
  <si>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</si>
  <si>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</si>
  <si>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</si>
  <si>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</si>
  <si>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</si>
  <si>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</si>
  <si>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Domaine</t>
  </si>
  <si>
    <t>Part des effectifs ETP</t>
  </si>
  <si>
    <t xml:space="preserve">Part du chiffre d'affaires </t>
  </si>
  <si>
    <t xml:space="preserve">Part d'établissements </t>
  </si>
  <si>
    <t>Patrimoine</t>
  </si>
  <si>
    <t>Livre et Presse</t>
  </si>
  <si>
    <t>Arts visuels</t>
  </si>
  <si>
    <t>Architecture</t>
  </si>
  <si>
    <t>Spectacle vivant</t>
  </si>
  <si>
    <t>Audiovisuel et Multimédia</t>
  </si>
  <si>
    <t>Agences de publicité</t>
  </si>
  <si>
    <t>Enseignement culturel</t>
  </si>
  <si>
    <t>Lecture : en 2015, le secteur des arts visuels représente 25 % des établissements culturels du Grand Est,  6 % du chiffre d'affaires généré par les entreprises marchandes de la région et rassemble 5 % des effectifs salariés en équivalent templs plein du secteur culturel marchand du Grand Est.</t>
  </si>
  <si>
    <t>en nb etab</t>
  </si>
  <si>
    <t>Aucun salarié</t>
  </si>
  <si>
    <t>1 à 9 salariés</t>
  </si>
  <si>
    <t>10 à 19 salariés</t>
  </si>
  <si>
    <t>20 à 49 salariés</t>
  </si>
  <si>
    <t>50 à 249 salariés</t>
  </si>
  <si>
    <t>250 salariés et plus</t>
  </si>
  <si>
    <t>Livre et presse
1 380 établissements</t>
  </si>
  <si>
    <t>Publicité
770 établissements</t>
  </si>
  <si>
    <t>Patrimoine
20 établissements</t>
  </si>
  <si>
    <t>Audiovisuel
439 établissements</t>
  </si>
  <si>
    <t>Architecure
1 473 établissements</t>
  </si>
  <si>
    <t>Ensemble
6 455 établissements</t>
  </si>
  <si>
    <t>Spectacle vivant
578 établissements</t>
  </si>
  <si>
    <t>Arts visuels
1 627 établissements</t>
  </si>
  <si>
    <t>Enseignement
168 établissements</t>
  </si>
  <si>
    <t>Note de lecture : l'enseignement culturel compte 168 établissements dans le Grand Est, dont 96 % ne comptent aucun salarié et 4 % de 1 à 9 salriés en équivalent temps plein.</t>
  </si>
  <si>
    <t>Dénomination</t>
  </si>
  <si>
    <t>Secteur d'activité</t>
  </si>
  <si>
    <t>Domaine culturel</t>
  </si>
  <si>
    <t>Tranche d'effectif ETP</t>
  </si>
  <si>
    <t>Département</t>
  </si>
  <si>
    <t>Commune</t>
  </si>
  <si>
    <t>Arte</t>
  </si>
  <si>
    <t>Édition de chaînes généralistes</t>
  </si>
  <si>
    <t>Audiovisuel</t>
  </si>
  <si>
    <t>500 à 999 salariés</t>
  </si>
  <si>
    <t>Bas-Rhin</t>
  </si>
  <si>
    <t>Strasbourg</t>
  </si>
  <si>
    <t>Dernières nouvelles d'Alsace</t>
  </si>
  <si>
    <t>Édition de journaux</t>
  </si>
  <si>
    <t>Presse</t>
  </si>
  <si>
    <t>250 à 499 salariés</t>
  </si>
  <si>
    <t>L'est républicain</t>
  </si>
  <si>
    <t>Meurthe-et-Moselle</t>
  </si>
  <si>
    <t>Houdemont</t>
  </si>
  <si>
    <t>Le républicain lorrain</t>
  </si>
  <si>
    <t>Moselle</t>
  </si>
  <si>
    <t>Woippy</t>
  </si>
  <si>
    <t>Opéra du Rhin</t>
  </si>
  <si>
    <t>Arts du spectacle vivant</t>
  </si>
  <si>
    <t>Société alsacienne de publications</t>
  </si>
  <si>
    <t>Haut-Rhin</t>
  </si>
  <si>
    <t>Mulhouse</t>
  </si>
  <si>
    <t>Adrexo</t>
  </si>
  <si>
    <t>Activités des agences de publicité</t>
  </si>
  <si>
    <t>Publicité</t>
  </si>
  <si>
    <t>200 à 249 salariés</t>
  </si>
  <si>
    <t>Souffelweyersheim</t>
  </si>
  <si>
    <t>France 3 Alsace</t>
  </si>
  <si>
    <t>France 3 Lorraine Champagne-Ardenne</t>
  </si>
  <si>
    <t>100 à 199 salariés</t>
  </si>
  <si>
    <t>Vandœuvre-lès-Nancy</t>
  </si>
  <si>
    <t>Coin-lès-Cuvry</t>
  </si>
  <si>
    <t>Champ : établissements employeurs des secteurs culturels.</t>
  </si>
  <si>
    <t>Source : Insee, Sirene / Deps, ministère de la Culture 2018.</t>
  </si>
  <si>
    <t>Principaux établissements culturels employeurs en Grand Est en 2015</t>
  </si>
  <si>
    <t>Répartition des enteprises culturelles en GrandEst selon les effectifs en 2015</t>
  </si>
  <si>
    <t>Répartition du nombre d'établissements, du chiffre d'affaires et des effectifs salariés par domaine culturel en Grand Est en 2015</t>
  </si>
  <si>
    <t>Poids des entreprises culturelles dans les secteurs marchands en Grand Est en 2015</t>
  </si>
  <si>
    <t>Source : Insee, Recensement 2014 / DEPS, Ministère de la Culture, 2018</t>
  </si>
  <si>
    <t xml:space="preserve">Champ: actifs ayant un emploi, région </t>
  </si>
  <si>
    <t>Grand-Est</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</si>
  <si>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</si>
  <si>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</si>
  <si>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</si>
  <si>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</si>
  <si>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</si>
  <si>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</si>
  <si>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</si>
  <si>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</si>
  <si>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</si>
  <si>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</si>
  <si>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</si>
  <si>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</si>
  <si>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</si>
  <si>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</si>
  <si>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</si>
  <si>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</si>
  <si>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</si>
  <si>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</si>
  <si>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</si>
  <si>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 actifs ayant un emploi, région Grand-Est</t>
  </si>
  <si>
    <t>Note de lecture : en 2014 dans le grand-Est, les concepteurs et assistants techniques des arts graphiques, de la mode et de la décoration rassemblent 17 % de des professionnels de la culture dans cette région, soit la première population de professionnels de la culture pour le grand-Est.</t>
  </si>
  <si>
    <t>Données graphiques</t>
  </si>
  <si>
    <t>% diplômés</t>
  </si>
  <si>
    <t>Salaire median</t>
  </si>
  <si>
    <t xml:space="preserve">Champ : ensemble des salariés ayant occupé une profession culturelle présents dans les déclarations annuelles des données sociales (DADS) en 2014 en région Grand-Est.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</si>
  <si>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</si>
  <si>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Note de lecture : En 2014 dans le Grand-Est, 45 % des artistes des spectacles sont diplômés du supérieur. Le salaire médian net annuel des artistes des spectacles (la moitié perçoit plus, l'autre moitié perçoit moins) est de 9 402 euros.</t>
  </si>
  <si>
    <t>Livre</t>
  </si>
  <si>
    <t>Arts plastiques et autre création artistique</t>
  </si>
  <si>
    <t>Photographie</t>
  </si>
  <si>
    <t>Design</t>
  </si>
  <si>
    <t>Diffusion audiovisuelle</t>
  </si>
  <si>
    <t>Édition audiovisuelle</t>
  </si>
  <si>
    <t>Industrie du film, du phonogramme et du jeu électronique</t>
  </si>
  <si>
    <t>Enseignement artistique amateur</t>
  </si>
  <si>
    <t>Ensemble des secteurs culturels</t>
  </si>
  <si>
    <t>Part des secteurs culturels dans l’emploi total</t>
  </si>
  <si>
    <t>Champ: actifs ayant un emploi, région Grand-Est</t>
  </si>
  <si>
    <t>Note de lecture : En 2014 dans le Grand-Est, le secteur de l'industrie du spectacle vivant rassemble 21 %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</si>
  <si>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</si>
  <si>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</si>
  <si>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</si>
  <si>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</si>
  <si>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</si>
  <si>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</si>
  <si>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</si>
  <si>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</si>
  <si>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Champ: actifs ayant un emploi, région Hauts-de-France</t>
  </si>
  <si>
    <t>Source : Insee, Recensement 2014 et base non salariés 2014 / DEPS, Ministère de la Culture, 2018</t>
  </si>
  <si>
    <t>Etat **</t>
  </si>
  <si>
    <t>Région</t>
  </si>
  <si>
    <t>Départements</t>
  </si>
  <si>
    <t>EPCI*</t>
  </si>
  <si>
    <t>Communes*</t>
  </si>
  <si>
    <t>* Communes de plus de 3 500 habitants ; groupements composés d'au moins une commune de plus de 3 500 habitants.</t>
  </si>
  <si>
    <t>Note de lecture : dans le Grand Est, 51 % de la dépense culturelle publique est portée par les communes.</t>
  </si>
  <si>
    <t>Source : CNC/DABS/SRH/DEPS, Ministère de la Culture, 2018</t>
  </si>
  <si>
    <t>** Dépenses du ministère de la Culture, y compris dépenses de personnels et hors sociétés de l'audiovisuel, en 2016</t>
  </si>
  <si>
    <t>Répartition de la dépense culturelle publique dans le Grand Est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</si>
  <si>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</si>
  <si>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</si>
  <si>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</si>
  <si>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</si>
  <si>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</si>
  <si>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</si>
  <si>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</si>
  <si>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</si>
  <si>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</si>
  <si>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</si>
  <si>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</si>
  <si>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</si>
  <si>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</si>
  <si>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</si>
  <si>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</si>
  <si>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</si>
  <si>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</si>
  <si>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</si>
  <si>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</si>
  <si>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</si>
  <si>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</si>
  <si>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</si>
  <si>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</si>
  <si>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</si>
  <si>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</si>
  <si>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Dépenses du ministère de la Culture et de ses opérateurs* dans le Grand Est en 2016</t>
  </si>
  <si>
    <t>dont dépenses de personnels</t>
  </si>
  <si>
    <t>Total en € par habitant de la région</t>
  </si>
  <si>
    <t>Total (milliers d'euros)</t>
  </si>
  <si>
    <t>Note : il s'agit des dépenses exécutées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</si>
  <si>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</si>
  <si>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</si>
  <si>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</si>
  <si>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</si>
  <si>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</si>
  <si>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</si>
  <si>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</si>
  <si>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</si>
  <si>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</si>
  <si>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</si>
  <si>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</si>
  <si>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</si>
  <si>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du Grand Est et de leurs groupements en faveur de l'expression lyrique et chorégraphique s'élèvent à 116 millions d'euros. </t>
  </si>
  <si>
    <t>Dépenses culturelles des communes du Grand Est de leurs groupements par secteur d'intervention en 2016</t>
  </si>
  <si>
    <t>Dépenses culturelles des collectivités territoriales dans le Grand Est en 2016</t>
  </si>
  <si>
    <t>Principaux repères de la région Grand Est</t>
  </si>
  <si>
    <t>Répartition de la dépense culturelle dans le Grand Est</t>
  </si>
  <si>
    <t>Part de la population par territoire de vie dans le Grand Est</t>
  </si>
  <si>
    <t>Dépenses des collectivités territoriales du Grand Est en 2016</t>
  </si>
  <si>
    <t>Dépenses du ministère de la Culture et de ses opérateurs dans le Grand Est en 2016</t>
  </si>
  <si>
    <t>Dépenses culturelles des communes et de leurs groupements dans le Grand Est en 2016</t>
  </si>
  <si>
    <t>Répartition des principaux équipements culturels par type de territoire de vie dans le Grand Est en 2016</t>
  </si>
  <si>
    <t>Secteurs culturels et professions culturelles dans le Grand Est en 2014</t>
  </si>
  <si>
    <t>Répartition des professions culturelles dans le Grand Est en 2014</t>
  </si>
  <si>
    <t>Part des diplômés du supérieur et salaire médian annuel selon les professions culturelles dans le Grand Est en 2014</t>
  </si>
  <si>
    <t>Répartition de l'emploi par secteur culturel dans le Grand Est en 2014</t>
  </si>
  <si>
    <t>Caractéristiques des non-salariés par secteur culturel dans le Grand Est en 2014</t>
  </si>
  <si>
    <t>Poids des entreprises dans les secteurs culturels marchands dans le Grand Est en 2015</t>
  </si>
  <si>
    <t xml:space="preserve">Répartition du nombre d'établissements, du chiffre d'affaires et des effectifs salariés par domaine culturel dans le Grand Est en 2015 </t>
  </si>
  <si>
    <t>Répartition des entreprises culturelles dans le Grand Est en 2015</t>
  </si>
  <si>
    <t>Principaux établissements culturels employeurs dans le Grand Est en 2015</t>
  </si>
  <si>
    <t>Part de la population par territoire de vie en Grand Est</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</si>
  <si>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</si>
  <si>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</si>
  <si>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</si>
  <si>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</si>
  <si>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</si>
  <si>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</si>
  <si>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</si>
  <si>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</si>
  <si>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</si>
  <si>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</si>
  <si>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</si>
  <si>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</si>
  <si>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</si>
  <si>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</si>
  <si>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</si>
  <si>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</si>
  <si>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</si>
  <si>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</si>
  <si>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</si>
  <si>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</si>
  <si>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</si>
  <si>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</si>
  <si>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</si>
  <si>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</si>
  <si>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</si>
  <si>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</si>
  <si>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</si>
  <si>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</si>
  <si>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</si>
  <si>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</si>
  <si>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</si>
  <si>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</si>
  <si>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</si>
  <si>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</si>
  <si>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</si>
  <si>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</si>
  <si>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</si>
  <si>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</si>
  <si>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</si>
  <si>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</si>
  <si>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</si>
  <si>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</si>
  <si>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</si>
  <si>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 xml:space="preserve">Nombre de quartiers "politique de la ville" </t>
    </r>
    <r>
      <rPr>
        <sz val="8"/>
        <rFont val="Arial"/>
        <family val="2"/>
      </rPr>
      <t>(2015)</t>
    </r>
  </si>
  <si>
    <r>
      <t xml:space="preserve">Population  des quartiers "politique de la ville" </t>
    </r>
    <r>
      <rPr>
        <sz val="8"/>
        <rFont val="Arial"/>
        <family val="2"/>
      </rPr>
      <t xml:space="preserve">(2015) </t>
    </r>
    <r>
      <rPr>
        <i/>
        <sz val="8"/>
        <rFont val="Arial"/>
        <family val="2"/>
      </rPr>
      <t>(milliers)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</si>
  <si>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</si>
  <si>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</si>
  <si>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</si>
  <si>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</si>
  <si>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</si>
  <si>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</si>
  <si>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</si>
  <si>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</si>
  <si>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Tterritoires de vie plutôt favorisés, à l'accès aux équipements rapide mais avec des difficultés socioéconomiques</t>
  </si>
  <si>
    <t>Territoires de vie plutôt denses, en situation peu favorable</t>
  </si>
  <si>
    <t>Territoires de vie de bourgs et petites villes en situation intermédiaire</t>
  </si>
  <si>
    <t>Territoires de vie autour de villes moyennes, offrant des emplois et des conditions de vie plutôt favorables</t>
  </si>
  <si>
    <t>Territoires de vie isolés, peu urbanisés, hors de l'influence des grands pôles</t>
  </si>
  <si>
    <t>Territoires de vie plutôt aisés, éloignés de l'emploi, situés surtout dans le périurbain</t>
  </si>
  <si>
    <t>Territoires de vie très urbanisés, plutôt favorisés mais avec des difficultés sociales et des emplois souvent éloignés</t>
  </si>
  <si>
    <t>Territoires de vie denses et riches, présentant d'importantes disparités entre femmes et hommes</t>
  </si>
  <si>
    <t>*  Epci : établissements publics de coopération intercommunale (à fiscalité propre)</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</si>
  <si>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</si>
  <si>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</si>
  <si>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</si>
  <si>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</si>
  <si>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</si>
  <si>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</si>
  <si>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</si>
  <si>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</si>
  <si>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</si>
  <si>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</si>
  <si>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Note de lecture : dans le Grand-Est, on compte 184 lieux de visite dont 133 lieux d’exposition, 4 monuments nationaux et 47 jardins remarquables. 34 % de ces lieux de visite sont situés dans des territoires de vie plutôt favorisés, à l’accès aux équipements rapides mais avec des difficultés socio-économiques.</t>
  </si>
  <si>
    <t>L'emploi culturel : secteurs culturels et professions culturels dans le Grand Est en 2014</t>
  </si>
  <si>
    <t>Part de diplômés du supérieur et salaire net médian selon les professions culturelles dans le Grand est en 2014</t>
  </si>
  <si>
    <t>Caractéristiques des non-salariés par secteur culturel dans le Grand est en 2014</t>
  </si>
  <si>
    <t>En part de l'ensemble des secteurs marchands (%)</t>
  </si>
  <si>
    <t>Source : Atlas régional de la culture 2018, Deps, ministère de la Culture 2018</t>
  </si>
  <si>
    <t>Répartition par typologie de territoire de vie (en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</si>
  <si>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</si>
  <si>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</si>
  <si>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</si>
  <si>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</si>
  <si>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</si>
  <si>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</si>
  <si>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</si>
  <si>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</si>
  <si>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r>
      <t xml:space="preserve">Grand Est
</t>
    </r>
    <r>
      <rPr>
        <i/>
        <sz val="8"/>
        <color theme="1"/>
        <rFont val="Arial"/>
        <family val="2"/>
      </rPr>
      <t>(unités)</t>
    </r>
  </si>
  <si>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</si>
  <si>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</si>
  <si>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</si>
  <si>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</si>
  <si>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</si>
  <si>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</si>
  <si>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</si>
  <si>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</si>
  <si>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</si>
  <si>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</si>
  <si>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</si>
  <si>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</si>
  <si>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</si>
  <si>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t>Région Grand Est</t>
  </si>
  <si>
    <t>En milliers d'euros</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</si>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</sst>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0">
    <font>
      <sz val="11"/>
      <color theme="1"/>
      <name val="Calibri"/>
      <family val="2"/>
      <scheme val="minor"/>
    </font>
    <font>
      <b/>
      <sz val="11"/>
      <color theme="1"/>
      <name val="Calibri"/>
      <family val="2"/>
      <scheme val="minor"/>
    </font>
    <font>
      <u/>
      <sz val="11"/>
      <color theme="10"/>
      <name val="Calibri"/>
      <family val="2"/>
      <scheme val="minor"/>
    </font>
    <font>
      <b/>
      <sz val="8"/>
      <color theme="1"/>
      <name val="Arial"/>
      <family val="2"/>
    </font>
    <font>
      <sz val="8"/>
      <color theme="1"/>
      <name val="Arial"/>
      <family val="2"/>
    </font>
    <font>
      <sz val="8"/>
      <name val="Arial"/>
      <family val="2"/>
    </font>
    <font>
      <i/>
      <sz val="8"/>
      <name val="Arial"/>
      <family val="2"/>
    </font>
    <font>
      <i/>
      <sz val="8"/>
      <color theme="1"/>
      <name val="Arial"/>
      <family val="2"/>
    </font>
    <font>
      <sz val="10"/>
      <color theme="1"/>
      <name val="Arial"/>
      <family val="2"/>
    </font>
    <font>
      <sz val="11"/>
      <color theme="1"/>
      <name val="Liberation Sans"/>
      <family val="2"/>
    </font>
    <font>
      <sz val="11"/>
      <color rgb="FF000000"/>
      <name val="Calibri1"/>
      <family val="2"/>
    </font>
    <font>
      <b/>
      <sz val="11"/>
      <color rgb="FF000000"/>
      <name val="Calibri1"/>
      <family val="2"/>
    </font>
    <font>
      <b/>
      <sz val="8"/>
      <color rgb="FF000000"/>
      <name val="Arial"/>
      <family val="2"/>
    </font>
    <font>
      <sz val="8"/>
      <color rgb="FF000000"/>
      <name val="Arial"/>
      <family val="2"/>
    </font>
    <font>
      <i/>
      <sz val="8"/>
      <color rgb="FF000000"/>
      <name val="Arial"/>
      <family val="2"/>
    </font>
    <font>
      <sz val="8"/>
      <color rgb="FFFF0000"/>
      <name val="Arial"/>
      <family val="2"/>
    </font>
    <font>
      <sz val="8"/>
      <color rgb="FFFF3333"/>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theme="1"/>
      <name val="Arial"/>
      <family val="2"/>
    </font>
    <font>
      <sz val="11"/>
      <color rgb="FF000000"/>
      <name val="Calibri"/>
      <family val="2"/>
      <charset val="1"/>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5">
    <xf numFmtId="0" fontId="0" fillId="0" borderId="0"/>
    <xf numFmtId="0" fontId="2" fillId="0" borderId="0" applyNumberFormat="0" applyFill="0" applyBorder="0" applyAlignment="0" applyProtection="0"/>
    <xf numFmtId="9" fontId="9"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alignment horizontal="left"/>
    </xf>
    <xf numFmtId="0" fontId="11" fillId="0" borderId="0">
      <alignment horizontal="left"/>
    </xf>
    <xf numFmtId="0" fontId="10" fillId="0" borderId="0"/>
    <xf numFmtId="0" fontId="11" fillId="0" borderId="0"/>
    <xf numFmtId="43" fontId="17" fillId="0" borderId="0" applyFont="0" applyFill="0" applyBorder="0" applyAlignment="0" applyProtection="0"/>
    <xf numFmtId="9" fontId="17" fillId="0" borderId="0" applyFont="0" applyFill="0" applyBorder="0" applyAlignment="0" applyProtection="0"/>
    <xf numFmtId="0" fontId="18" fillId="0" borderId="0" applyNumberFormat="0" applyFill="0" applyBorder="0" applyAlignment="0" applyProtection="0"/>
    <xf numFmtId="0" fontId="21" fillId="0" borderId="0"/>
    <xf numFmtId="0" fontId="29" fillId="0" borderId="0"/>
  </cellStyleXfs>
  <cellXfs count="275">
    <xf numFmtId="0" fontId="0" fillId="0" borderId="0" xfId="0"/>
    <xf numFmtId="0" fontId="1" fillId="0" borderId="0" xfId="0" applyFont="1"/>
    <xf numFmtId="0" fontId="2" fillId="0" borderId="0" xfId="1"/>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xf numFmtId="3" fontId="4" fillId="0" borderId="0" xfId="0" applyNumberFormat="1" applyFont="1" applyBorder="1"/>
    <xf numFmtId="3" fontId="4" fillId="0" borderId="0" xfId="0" applyNumberFormat="1" applyFont="1" applyBorder="1" applyAlignment="1">
      <alignment horizontal="center"/>
    </xf>
    <xf numFmtId="3" fontId="4" fillId="0" borderId="5" xfId="0" applyNumberFormat="1" applyFont="1" applyBorder="1" applyAlignment="1">
      <alignment horizontal="center"/>
    </xf>
    <xf numFmtId="0" fontId="5" fillId="0" borderId="6" xfId="0" applyFont="1" applyBorder="1"/>
    <xf numFmtId="3" fontId="5" fillId="0" borderId="7" xfId="0" applyNumberFormat="1" applyFont="1" applyBorder="1"/>
    <xf numFmtId="3" fontId="6" fillId="0" borderId="7" xfId="0" quotePrefix="1" applyNumberFormat="1" applyFont="1" applyBorder="1" applyAlignment="1">
      <alignment horizontal="center"/>
    </xf>
    <xf numFmtId="3" fontId="6" fillId="0" borderId="8" xfId="0" applyNumberFormat="1" applyFont="1" applyBorder="1" applyAlignment="1">
      <alignment horizontal="center"/>
    </xf>
    <xf numFmtId="0" fontId="4" fillId="0" borderId="0" xfId="0" applyFont="1"/>
    <xf numFmtId="0" fontId="3" fillId="0" borderId="9" xfId="0" applyFont="1" applyBorder="1" applyAlignment="1">
      <alignment horizontal="center"/>
    </xf>
    <xf numFmtId="0" fontId="3" fillId="0" borderId="10" xfId="0" applyFont="1" applyBorder="1" applyAlignment="1">
      <alignment horizontal="center"/>
    </xf>
    <xf numFmtId="0" fontId="3" fillId="0" borderId="10" xfId="0" applyFont="1" applyBorder="1" applyAlignment="1">
      <alignment horizontal="center" wrapText="1"/>
    </xf>
    <xf numFmtId="0" fontId="3" fillId="0" borderId="11" xfId="0" applyFont="1" applyBorder="1" applyAlignment="1">
      <alignment horizontal="center" wrapText="1"/>
    </xf>
    <xf numFmtId="0" fontId="5" fillId="0" borderId="4" xfId="0" applyFont="1" applyBorder="1"/>
    <xf numFmtId="0" fontId="5" fillId="0" borderId="0" xfId="0" applyFont="1" applyBorder="1" applyAlignment="1">
      <alignment horizontal="left"/>
    </xf>
    <xf numFmtId="0" fontId="5" fillId="0" borderId="0" xfId="0" applyFont="1" applyBorder="1"/>
    <xf numFmtId="0" fontId="5" fillId="0" borderId="0" xfId="0" applyFont="1" applyBorder="1" applyAlignment="1">
      <alignment horizontal="right"/>
    </xf>
    <xf numFmtId="0" fontId="5" fillId="0" borderId="5" xfId="0" applyFont="1" applyBorder="1"/>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5" xfId="0" applyFont="1" applyBorder="1"/>
    <xf numFmtId="0" fontId="4" fillId="0" borderId="6" xfId="0" applyFont="1" applyBorder="1"/>
    <xf numFmtId="0" fontId="4" fillId="0" borderId="7" xfId="0" applyFont="1" applyBorder="1" applyAlignment="1">
      <alignment horizontal="left"/>
    </xf>
    <xf numFmtId="0" fontId="4" fillId="0" borderId="7" xfId="0" applyFont="1" applyBorder="1"/>
    <xf numFmtId="0" fontId="4" fillId="0" borderId="7" xfId="0" applyFont="1" applyBorder="1" applyAlignment="1">
      <alignment horizontal="right"/>
    </xf>
    <xf numFmtId="0" fontId="4" fillId="0" borderId="8" xfId="0" applyFont="1" applyBorder="1"/>
    <xf numFmtId="0" fontId="4" fillId="0" borderId="0" xfId="0" applyFont="1" applyAlignment="1"/>
    <xf numFmtId="0" fontId="4" fillId="0" borderId="0" xfId="0" applyFont="1" applyAlignment="1">
      <alignment wrapText="1"/>
    </xf>
    <xf numFmtId="0" fontId="3" fillId="0" borderId="0" xfId="0" applyFont="1"/>
    <xf numFmtId="0" fontId="7" fillId="0" borderId="0" xfId="0" applyFont="1" applyAlignment="1"/>
    <xf numFmtId="0" fontId="7" fillId="0" borderId="0" xfId="0" applyFont="1"/>
    <xf numFmtId="0" fontId="4" fillId="0" borderId="9" xfId="0" applyFont="1" applyBorder="1"/>
    <xf numFmtId="0" fontId="4" fillId="0" borderId="10" xfId="0" applyFont="1" applyBorder="1"/>
    <xf numFmtId="0" fontId="4" fillId="0" borderId="11" xfId="0" applyFont="1" applyBorder="1"/>
    <xf numFmtId="0" fontId="4" fillId="0" borderId="4" xfId="0" applyFont="1" applyBorder="1" applyAlignment="1">
      <alignment wrapText="1"/>
    </xf>
    <xf numFmtId="3" fontId="4" fillId="0" borderId="5" xfId="0" applyNumberFormat="1" applyFont="1" applyBorder="1"/>
    <xf numFmtId="0" fontId="3" fillId="0" borderId="4" xfId="0" applyFont="1" applyBorder="1" applyAlignment="1">
      <alignment wrapText="1"/>
    </xf>
    <xf numFmtId="3" fontId="3" fillId="0" borderId="0" xfId="0" applyNumberFormat="1" applyFont="1" applyBorder="1"/>
    <xf numFmtId="3" fontId="3" fillId="0" borderId="5" xfId="0" applyNumberFormat="1" applyFont="1" applyBorder="1"/>
    <xf numFmtId="0" fontId="4" fillId="0" borderId="6" xfId="0" applyFont="1" applyBorder="1" applyAlignment="1">
      <alignment wrapText="1"/>
    </xf>
    <xf numFmtId="3" fontId="4" fillId="0" borderId="7" xfId="0" applyNumberFormat="1" applyFont="1" applyBorder="1"/>
    <xf numFmtId="3" fontId="4" fillId="0" borderId="8" xfId="0" applyNumberFormat="1" applyFont="1" applyBorder="1"/>
    <xf numFmtId="3" fontId="4" fillId="0" borderId="12" xfId="0" applyNumberFormat="1" applyFont="1" applyBorder="1"/>
    <xf numFmtId="3" fontId="4" fillId="0" borderId="10" xfId="0" applyNumberFormat="1" applyFont="1" applyBorder="1"/>
    <xf numFmtId="3" fontId="4" fillId="0" borderId="11" xfId="0" applyNumberFormat="1" applyFont="1" applyBorder="1"/>
    <xf numFmtId="3" fontId="4" fillId="0" borderId="13" xfId="0" applyNumberFormat="1" applyFont="1" applyBorder="1"/>
    <xf numFmtId="3" fontId="4" fillId="0" borderId="14" xfId="0" applyNumberFormat="1" applyFont="1" applyBorder="1"/>
    <xf numFmtId="0" fontId="4" fillId="0" borderId="0" xfId="0" applyFont="1" applyAlignment="1">
      <alignment horizontal="center"/>
    </xf>
    <xf numFmtId="0" fontId="7" fillId="0" borderId="0" xfId="0" applyFont="1" applyAlignment="1">
      <alignment horizontal="center"/>
    </xf>
    <xf numFmtId="0" fontId="8" fillId="0" borderId="0" xfId="0" applyFont="1"/>
    <xf numFmtId="0" fontId="3" fillId="0" borderId="16" xfId="0" applyFont="1" applyBorder="1"/>
    <xf numFmtId="3" fontId="4" fillId="0" borderId="0" xfId="0" applyNumberFormat="1" applyFont="1"/>
    <xf numFmtId="3" fontId="3" fillId="0" borderId="16" xfId="0" applyNumberFormat="1" applyFont="1" applyBorder="1"/>
    <xf numFmtId="9" fontId="3" fillId="0" borderId="15" xfId="0" applyNumberFormat="1" applyFont="1" applyBorder="1"/>
    <xf numFmtId="3" fontId="13" fillId="0" borderId="0" xfId="3" applyNumberFormat="1" applyFont="1" applyBorder="1"/>
    <xf numFmtId="0" fontId="13" fillId="0" borderId="0" xfId="5" applyFont="1" applyBorder="1"/>
    <xf numFmtId="0" fontId="13" fillId="0" borderId="0" xfId="6" applyFont="1" applyBorder="1">
      <alignment horizontal="left"/>
    </xf>
    <xf numFmtId="0" fontId="12" fillId="0" borderId="0" xfId="7" applyFont="1" applyBorder="1">
      <alignment horizontal="left"/>
    </xf>
    <xf numFmtId="0" fontId="13" fillId="0" borderId="0" xfId="3" applyFont="1"/>
    <xf numFmtId="0" fontId="14" fillId="0" borderId="0" xfId="3" applyFont="1"/>
    <xf numFmtId="9" fontId="3" fillId="0" borderId="17" xfId="2" applyFont="1" applyBorder="1"/>
    <xf numFmtId="0" fontId="12" fillId="0" borderId="18" xfId="3" applyFont="1" applyBorder="1"/>
    <xf numFmtId="3" fontId="12" fillId="0" borderId="19" xfId="3" applyNumberFormat="1" applyFont="1" applyBorder="1"/>
    <xf numFmtId="9" fontId="13" fillId="0" borderId="0" xfId="4" applyFont="1" applyBorder="1"/>
    <xf numFmtId="9" fontId="13" fillId="0" borderId="20" xfId="4" applyFont="1" applyFill="1" applyBorder="1"/>
    <xf numFmtId="9" fontId="13" fillId="0" borderId="0" xfId="4" applyFont="1" applyBorder="1" applyAlignment="1">
      <alignment horizontal="right"/>
    </xf>
    <xf numFmtId="9" fontId="13" fillId="0" borderId="21" xfId="4" applyFont="1" applyBorder="1" applyAlignment="1">
      <alignment horizontal="right"/>
    </xf>
    <xf numFmtId="9" fontId="12" fillId="0" borderId="15" xfId="4" applyFont="1" applyBorder="1"/>
    <xf numFmtId="0" fontId="12" fillId="0" borderId="0" xfId="3" applyFont="1" applyBorder="1"/>
    <xf numFmtId="9" fontId="12" fillId="0" borderId="0" xfId="4" applyFont="1" applyBorder="1"/>
    <xf numFmtId="0" fontId="12" fillId="0" borderId="0" xfId="3" applyFont="1" applyBorder="1" applyAlignment="1">
      <alignment horizontal="center"/>
    </xf>
    <xf numFmtId="0" fontId="15" fillId="0" borderId="0" xfId="3" applyFont="1" applyBorder="1"/>
    <xf numFmtId="0" fontId="16" fillId="0" borderId="0" xfId="3" applyFont="1" applyBorder="1"/>
    <xf numFmtId="0" fontId="14" fillId="0" borderId="0" xfId="3" applyFont="1" applyBorder="1"/>
    <xf numFmtId="0" fontId="12" fillId="0" borderId="12" xfId="3" applyFont="1" applyBorder="1"/>
    <xf numFmtId="3" fontId="12" fillId="0" borderId="22" xfId="3" applyNumberFormat="1" applyFont="1" applyBorder="1"/>
    <xf numFmtId="0" fontId="12" fillId="0" borderId="23" xfId="3" applyFont="1" applyBorder="1"/>
    <xf numFmtId="0" fontId="12" fillId="0" borderId="24" xfId="3" applyFont="1" applyBorder="1"/>
    <xf numFmtId="0" fontId="13" fillId="0" borderId="25" xfId="3" applyFont="1" applyBorder="1"/>
    <xf numFmtId="9" fontId="13" fillId="0" borderId="26" xfId="4" applyFont="1" applyFill="1" applyBorder="1"/>
    <xf numFmtId="9" fontId="13" fillId="0" borderId="5" xfId="4" applyFont="1" applyBorder="1" applyAlignment="1">
      <alignment horizontal="right"/>
    </xf>
    <xf numFmtId="0" fontId="12" fillId="0" borderId="27" xfId="3" applyFont="1" applyBorder="1"/>
    <xf numFmtId="9" fontId="12" fillId="0" borderId="28" xfId="4" applyFont="1" applyFill="1" applyBorder="1"/>
    <xf numFmtId="0" fontId="12" fillId="0" borderId="29" xfId="3" applyFont="1" applyBorder="1"/>
    <xf numFmtId="9" fontId="12" fillId="0" borderId="30" xfId="4" applyFont="1" applyBorder="1"/>
    <xf numFmtId="9" fontId="13" fillId="0" borderId="31" xfId="4" applyFont="1" applyBorder="1"/>
    <xf numFmtId="0" fontId="3" fillId="0" borderId="33" xfId="0" applyFont="1" applyBorder="1"/>
    <xf numFmtId="0" fontId="3" fillId="0" borderId="27" xfId="0" applyFont="1" applyBorder="1"/>
    <xf numFmtId="0" fontId="3" fillId="0" borderId="34" xfId="0" applyFont="1" applyBorder="1"/>
    <xf numFmtId="0" fontId="4" fillId="0" borderId="27" xfId="0" applyFont="1" applyBorder="1"/>
    <xf numFmtId="9" fontId="4" fillId="0" borderId="0" xfId="2" applyFont="1" applyBorder="1"/>
    <xf numFmtId="9" fontId="4" fillId="0" borderId="26" xfId="2" applyFont="1" applyBorder="1"/>
    <xf numFmtId="9" fontId="3" fillId="0" borderId="35" xfId="2" applyFont="1" applyBorder="1"/>
    <xf numFmtId="0" fontId="3" fillId="0" borderId="29" xfId="0" applyFont="1" applyBorder="1"/>
    <xf numFmtId="0" fontId="4" fillId="0" borderId="36" xfId="0" applyFont="1" applyBorder="1"/>
    <xf numFmtId="164" fontId="3" fillId="0" borderId="37" xfId="2" applyNumberFormat="1" applyFont="1" applyBorder="1"/>
    <xf numFmtId="164" fontId="3" fillId="0" borderId="31" xfId="2" applyNumberFormat="1" applyFont="1" applyBorder="1"/>
    <xf numFmtId="0" fontId="13" fillId="0" borderId="4" xfId="3" applyFont="1" applyFill="1" applyBorder="1"/>
    <xf numFmtId="3" fontId="13" fillId="0" borderId="5" xfId="4" applyNumberFormat="1" applyFont="1" applyFill="1" applyBorder="1"/>
    <xf numFmtId="0" fontId="13" fillId="0" borderId="6" xfId="3" applyFont="1" applyFill="1" applyBorder="1"/>
    <xf numFmtId="3" fontId="13" fillId="0" borderId="8" xfId="4" applyNumberFormat="1" applyFont="1" applyFill="1" applyBorder="1"/>
    <xf numFmtId="0" fontId="12" fillId="0" borderId="9" xfId="3" applyFont="1" applyFill="1" applyBorder="1"/>
    <xf numFmtId="0" fontId="12" fillId="0" borderId="11" xfId="3" applyFont="1" applyFill="1" applyBorder="1"/>
    <xf numFmtId="3" fontId="13" fillId="0" borderId="21" xfId="4" applyNumberFormat="1" applyFont="1" applyFill="1" applyBorder="1"/>
    <xf numFmtId="9" fontId="13" fillId="0" borderId="21" xfId="4" applyFont="1" applyFill="1" applyBorder="1"/>
    <xf numFmtId="0" fontId="12" fillId="0" borderId="38" xfId="3" applyFont="1" applyFill="1" applyBorder="1"/>
    <xf numFmtId="3" fontId="12" fillId="0" borderId="38" xfId="3" applyNumberFormat="1" applyFont="1" applyFill="1" applyBorder="1"/>
    <xf numFmtId="3" fontId="13" fillId="0" borderId="39" xfId="4" applyNumberFormat="1" applyFont="1" applyFill="1" applyBorder="1"/>
    <xf numFmtId="9" fontId="13" fillId="0" borderId="39" xfId="4" applyFont="1" applyFill="1" applyBorder="1"/>
    <xf numFmtId="0" fontId="4" fillId="0" borderId="40" xfId="0" applyFont="1" applyBorder="1"/>
    <xf numFmtId="0" fontId="4" fillId="0" borderId="25" xfId="0" applyFont="1" applyBorder="1"/>
    <xf numFmtId="9" fontId="3" fillId="0" borderId="34" xfId="0" applyNumberFormat="1" applyFont="1" applyBorder="1"/>
    <xf numFmtId="0" fontId="19" fillId="0" borderId="0" xfId="0" applyFont="1"/>
    <xf numFmtId="0" fontId="5" fillId="0" borderId="0" xfId="0" applyFont="1"/>
    <xf numFmtId="9" fontId="5" fillId="0" borderId="0" xfId="0" applyNumberFormat="1" applyFont="1"/>
    <xf numFmtId="3" fontId="5" fillId="0" borderId="0" xfId="0" applyNumberFormat="1" applyFont="1"/>
    <xf numFmtId="0" fontId="6" fillId="0" borderId="0" xfId="0" applyFont="1"/>
    <xf numFmtId="0" fontId="6" fillId="0" borderId="0" xfId="0" applyFont="1" applyAlignment="1">
      <alignment horizontal="right"/>
    </xf>
    <xf numFmtId="0" fontId="6" fillId="0" borderId="0" xfId="12" applyFont="1" applyBorder="1" applyAlignment="1">
      <alignment horizontal="right" vertical="center" wrapText="1"/>
    </xf>
    <xf numFmtId="9" fontId="6" fillId="0" borderId="0" xfId="0" applyNumberFormat="1" applyFont="1" applyAlignment="1">
      <alignment vertical="center"/>
    </xf>
    <xf numFmtId="9" fontId="6" fillId="0" borderId="0" xfId="11" applyFont="1" applyAlignment="1">
      <alignment vertical="center"/>
    </xf>
    <xf numFmtId="0" fontId="6" fillId="0" borderId="0" xfId="12" applyFont="1" applyBorder="1" applyAlignment="1">
      <alignment horizontal="left"/>
    </xf>
    <xf numFmtId="3" fontId="6" fillId="0" borderId="0" xfId="0" applyNumberFormat="1" applyFont="1"/>
    <xf numFmtId="165" fontId="6" fillId="0" borderId="0" xfId="0" applyNumberFormat="1" applyFont="1"/>
    <xf numFmtId="165" fontId="5" fillId="0" borderId="0" xfId="0" applyNumberFormat="1" applyFont="1"/>
    <xf numFmtId="166" fontId="6" fillId="0" borderId="0" xfId="0" applyNumberFormat="1" applyFont="1"/>
    <xf numFmtId="0" fontId="6" fillId="0" borderId="0" xfId="12" applyFont="1" applyBorder="1" applyAlignment="1">
      <alignment horizontal="center" vertical="center" wrapText="1"/>
    </xf>
    <xf numFmtId="0" fontId="5" fillId="0" borderId="0" xfId="12" applyFont="1" applyBorder="1" applyAlignment="1">
      <alignment horizontal="center" vertical="center" wrapText="1"/>
    </xf>
    <xf numFmtId="0" fontId="5" fillId="0" borderId="0" xfId="12" applyFont="1" applyBorder="1" applyAlignment="1">
      <alignment horizontal="center" vertical="center"/>
    </xf>
    <xf numFmtId="0" fontId="5" fillId="2" borderId="0" xfId="12" applyFont="1" applyFill="1" applyBorder="1" applyAlignment="1">
      <alignment horizontal="left"/>
    </xf>
    <xf numFmtId="0" fontId="6" fillId="2" borderId="0" xfId="12" applyFont="1" applyFill="1" applyBorder="1"/>
    <xf numFmtId="0" fontId="20" fillId="2" borderId="0" xfId="12" applyFont="1" applyFill="1" applyBorder="1"/>
    <xf numFmtId="0" fontId="5" fillId="0" borderId="0" xfId="12" applyFont="1" applyBorder="1"/>
    <xf numFmtId="0" fontId="5" fillId="2" borderId="0" xfId="12" applyFont="1" applyFill="1" applyBorder="1"/>
    <xf numFmtId="3" fontId="5" fillId="3" borderId="0" xfId="0" applyNumberFormat="1" applyFont="1" applyFill="1"/>
    <xf numFmtId="0" fontId="5" fillId="3" borderId="0" xfId="0" applyFont="1" applyFill="1"/>
    <xf numFmtId="166" fontId="5" fillId="0" borderId="0" xfId="0" applyNumberFormat="1" applyFont="1"/>
    <xf numFmtId="3" fontId="5" fillId="3" borderId="0" xfId="0" applyNumberFormat="1" applyFont="1" applyFill="1" applyBorder="1"/>
    <xf numFmtId="0" fontId="5" fillId="3" borderId="0" xfId="0" applyFont="1" applyFill="1" applyBorder="1"/>
    <xf numFmtId="164" fontId="6" fillId="0" borderId="0" xfId="12" applyNumberFormat="1" applyFont="1" applyFill="1"/>
    <xf numFmtId="164" fontId="5" fillId="0" borderId="0" xfId="11" applyNumberFormat="1" applyFont="1"/>
    <xf numFmtId="167" fontId="5" fillId="0" borderId="0" xfId="10" applyNumberFormat="1" applyFont="1"/>
    <xf numFmtId="0" fontId="20" fillId="0" borderId="43" xfId="0" applyFont="1" applyBorder="1" applyAlignment="1">
      <alignment horizontal="center" vertical="center"/>
    </xf>
    <xf numFmtId="0" fontId="6" fillId="0" borderId="44" xfId="0" applyFont="1" applyBorder="1" applyAlignment="1">
      <alignment horizontal="center" vertical="center" wrapText="1"/>
    </xf>
    <xf numFmtId="0" fontId="20" fillId="0" borderId="45" xfId="0" applyFont="1" applyBorder="1" applyAlignment="1">
      <alignment horizontal="center" vertical="center"/>
    </xf>
    <xf numFmtId="3" fontId="6" fillId="0" borderId="47" xfId="0" applyNumberFormat="1" applyFont="1" applyBorder="1"/>
    <xf numFmtId="3" fontId="6" fillId="0" borderId="47" xfId="0" applyNumberFormat="1" applyFont="1" applyBorder="1" applyAlignment="1">
      <alignment vertical="center"/>
    </xf>
    <xf numFmtId="3" fontId="19" fillId="0" borderId="50" xfId="0" applyNumberFormat="1" applyFont="1" applyBorder="1"/>
    <xf numFmtId="3" fontId="19" fillId="0" borderId="52" xfId="0" applyNumberFormat="1" applyFont="1" applyBorder="1"/>
    <xf numFmtId="0" fontId="20" fillId="0" borderId="53" xfId="0" applyFont="1" applyFill="1" applyBorder="1"/>
    <xf numFmtId="165" fontId="6" fillId="0" borderId="52" xfId="0" applyNumberFormat="1" applyFont="1" applyFill="1" applyBorder="1"/>
    <xf numFmtId="0" fontId="20" fillId="0" borderId="0" xfId="0" applyFont="1" applyFill="1" applyAlignment="1">
      <alignment wrapText="1"/>
    </xf>
    <xf numFmtId="0" fontId="5" fillId="0" borderId="0" xfId="3" applyFont="1" applyBorder="1" applyAlignment="1">
      <alignment vertical="center" wrapText="1"/>
    </xf>
    <xf numFmtId="0" fontId="5" fillId="0" borderId="46" xfId="0" applyFont="1" applyBorder="1"/>
    <xf numFmtId="3" fontId="5" fillId="0" borderId="47" xfId="0" applyNumberFormat="1" applyFont="1" applyBorder="1"/>
    <xf numFmtId="9" fontId="6" fillId="0" borderId="47" xfId="0" applyNumberFormat="1" applyFont="1" applyBorder="1"/>
    <xf numFmtId="0" fontId="5" fillId="0" borderId="48" xfId="0" applyFont="1" applyBorder="1" applyAlignment="1">
      <alignment vertical="center" wrapText="1"/>
    </xf>
    <xf numFmtId="3" fontId="5" fillId="0" borderId="47" xfId="0" applyNumberFormat="1" applyFont="1" applyBorder="1" applyAlignment="1">
      <alignment vertical="center"/>
    </xf>
    <xf numFmtId="0" fontId="5" fillId="0" borderId="48" xfId="0" applyFont="1" applyBorder="1"/>
    <xf numFmtId="0" fontId="20" fillId="0" borderId="49" xfId="0" applyFont="1" applyBorder="1"/>
    <xf numFmtId="3" fontId="20" fillId="0" borderId="50" xfId="0" applyNumberFormat="1" applyFont="1" applyBorder="1"/>
    <xf numFmtId="9" fontId="19" fillId="0" borderId="50" xfId="0" applyNumberFormat="1" applyFont="1" applyBorder="1"/>
    <xf numFmtId="0" fontId="20" fillId="0" borderId="51" xfId="0" applyFont="1" applyBorder="1"/>
    <xf numFmtId="3" fontId="20" fillId="0" borderId="52" xfId="0" applyNumberFormat="1" applyFont="1" applyBorder="1"/>
    <xf numFmtId="3" fontId="20" fillId="0" borderId="53" xfId="0" applyNumberFormat="1" applyFont="1" applyBorder="1"/>
    <xf numFmtId="9" fontId="19" fillId="0" borderId="0" xfId="0" applyNumberFormat="1" applyFont="1" applyBorder="1"/>
    <xf numFmtId="165" fontId="5" fillId="0" borderId="52" xfId="0" applyNumberFormat="1" applyFont="1" applyFill="1" applyBorder="1"/>
    <xf numFmtId="165" fontId="5" fillId="0" borderId="53" xfId="0" applyNumberFormat="1" applyFont="1" applyFill="1" applyBorder="1"/>
    <xf numFmtId="165" fontId="6" fillId="0" borderId="0" xfId="0" applyNumberFormat="1" applyFont="1" applyFill="1" applyBorder="1"/>
    <xf numFmtId="166" fontId="6" fillId="0" borderId="54" xfId="0" applyNumberFormat="1" applyFont="1" applyFill="1" applyBorder="1" applyAlignment="1">
      <alignment vertical="center"/>
    </xf>
    <xf numFmtId="166" fontId="6" fillId="0" borderId="46" xfId="0" applyNumberFormat="1"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xf numFmtId="0" fontId="5" fillId="0" borderId="0" xfId="0" applyFont="1" applyFill="1"/>
    <xf numFmtId="0" fontId="20" fillId="0" borderId="0" xfId="0" applyFont="1" applyAlignment="1">
      <alignment horizontal="center" vertical="center"/>
    </xf>
    <xf numFmtId="3" fontId="20" fillId="0" borderId="0" xfId="0" applyNumberFormat="1" applyFont="1"/>
    <xf numFmtId="0" fontId="20" fillId="0" borderId="0" xfId="0" applyFont="1" applyAlignment="1">
      <alignment horizontal="right"/>
    </xf>
    <xf numFmtId="167" fontId="4" fillId="0" borderId="0" xfId="10" applyNumberFormat="1" applyFont="1"/>
    <xf numFmtId="167" fontId="4" fillId="0" borderId="0" xfId="10" applyNumberFormat="1" applyFont="1" applyAlignment="1">
      <alignment horizontal="right"/>
    </xf>
    <xf numFmtId="0" fontId="5" fillId="0" borderId="0" xfId="0" applyFont="1" applyAlignment="1">
      <alignment horizontal="center" vertical="center"/>
    </xf>
    <xf numFmtId="0" fontId="24" fillId="4" borderId="0" xfId="0" applyFont="1" applyFill="1" applyAlignment="1">
      <alignment horizontal="center" vertical="center"/>
    </xf>
    <xf numFmtId="0" fontId="4" fillId="4" borderId="0" xfId="0" applyFont="1" applyFill="1" applyAlignment="1">
      <alignment horizontal="center" vertical="center" wrapText="1"/>
    </xf>
    <xf numFmtId="0" fontId="24" fillId="4" borderId="0" xfId="0" applyFont="1" applyFill="1" applyAlignment="1">
      <alignment horizontal="left" vertical="center"/>
    </xf>
    <xf numFmtId="0" fontId="4" fillId="4" borderId="0" xfId="0" applyFont="1" applyFill="1"/>
    <xf numFmtId="0" fontId="20" fillId="4" borderId="0" xfId="0" applyFont="1" applyFill="1" applyAlignment="1">
      <alignment horizontal="center"/>
    </xf>
    <xf numFmtId="0" fontId="5" fillId="0" borderId="0" xfId="0" applyFont="1" applyAlignment="1">
      <alignment vertical="top"/>
    </xf>
    <xf numFmtId="3" fontId="4" fillId="4" borderId="0" xfId="0" applyNumberFormat="1" applyFont="1" applyFill="1"/>
    <xf numFmtId="3" fontId="4" fillId="4" borderId="0" xfId="0" applyNumberFormat="1" applyFont="1" applyFill="1" applyAlignment="1">
      <alignment horizontal="right" indent="3"/>
    </xf>
    <xf numFmtId="0" fontId="4" fillId="4" borderId="0" xfId="0" applyFont="1" applyFill="1" applyAlignment="1">
      <alignment horizontal="right"/>
    </xf>
    <xf numFmtId="0" fontId="5" fillId="0" borderId="0" xfId="0" applyFont="1" applyAlignment="1">
      <alignment horizontal="right" indent="1"/>
    </xf>
    <xf numFmtId="0" fontId="4" fillId="4" borderId="0" xfId="0" applyFont="1" applyFill="1" applyAlignment="1">
      <alignment horizontal="right" indent="3"/>
    </xf>
    <xf numFmtId="0" fontId="5" fillId="0" borderId="0" xfId="0" applyFont="1" applyAlignment="1">
      <alignment horizontal="left" indent="2"/>
    </xf>
    <xf numFmtId="0" fontId="5" fillId="0" borderId="0" xfId="0" applyFont="1" applyAlignment="1">
      <alignment horizontal="left"/>
    </xf>
    <xf numFmtId="1" fontId="4" fillId="4" borderId="0" xfId="0" applyNumberFormat="1" applyFont="1" applyFill="1" applyAlignment="1">
      <alignment horizontal="right"/>
    </xf>
    <xf numFmtId="167" fontId="5" fillId="0" borderId="0" xfId="10" applyNumberFormat="1" applyFont="1" applyAlignment="1">
      <alignment horizontal="right"/>
    </xf>
    <xf numFmtId="0" fontId="20" fillId="0" borderId="0" xfId="0" applyFont="1" applyAlignment="1">
      <alignment horizontal="left"/>
    </xf>
    <xf numFmtId="3" fontId="4" fillId="4" borderId="0" xfId="0" applyNumberFormat="1" applyFont="1" applyFill="1" applyAlignment="1">
      <alignment horizontal="right"/>
    </xf>
    <xf numFmtId="3" fontId="4" fillId="4" borderId="0" xfId="0" applyNumberFormat="1" applyFont="1" applyFill="1" applyAlignment="1">
      <alignment horizontal="right" vertical="top"/>
    </xf>
    <xf numFmtId="167" fontId="5" fillId="0" borderId="0" xfId="10" applyNumberFormat="1" applyFont="1" applyAlignment="1">
      <alignment horizontal="right" vertical="top"/>
    </xf>
    <xf numFmtId="3" fontId="4" fillId="4" borderId="0" xfId="0" applyNumberFormat="1" applyFont="1" applyFill="1" applyAlignment="1">
      <alignment horizontal="right" vertical="top" indent="3"/>
    </xf>
    <xf numFmtId="0" fontId="4" fillId="4" borderId="0" xfId="0" applyFont="1" applyFill="1" applyAlignment="1">
      <alignment horizontal="right" vertical="center"/>
    </xf>
    <xf numFmtId="167" fontId="5" fillId="4" borderId="0" xfId="10" applyNumberFormat="1" applyFont="1" applyFill="1" applyAlignment="1">
      <alignment horizontal="right" vertical="center"/>
    </xf>
    <xf numFmtId="0" fontId="4" fillId="4" borderId="0" xfId="0" applyFont="1" applyFill="1" applyAlignment="1">
      <alignment horizontal="right" vertical="center" indent="3"/>
    </xf>
    <xf numFmtId="0" fontId="4" fillId="4" borderId="0" xfId="0" applyFont="1" applyFill="1" applyAlignment="1">
      <alignment horizontal="right" vertical="top"/>
    </xf>
    <xf numFmtId="0" fontId="24" fillId="4" borderId="0" xfId="0" applyFont="1" applyFill="1" applyAlignment="1">
      <alignment vertical="center"/>
    </xf>
    <xf numFmtId="167" fontId="5" fillId="4" borderId="0" xfId="10" applyNumberFormat="1" applyFont="1" applyFill="1" applyAlignment="1">
      <alignment horizontal="right"/>
    </xf>
    <xf numFmtId="0" fontId="5" fillId="0" borderId="0" xfId="0" applyFont="1" applyAlignment="1">
      <alignment wrapText="1"/>
    </xf>
    <xf numFmtId="1" fontId="5" fillId="0" borderId="0" xfId="0" applyNumberFormat="1" applyFont="1" applyAlignment="1">
      <alignment horizontal="right" indent="2"/>
    </xf>
    <xf numFmtId="0" fontId="25" fillId="4" borderId="0" xfId="0" applyFont="1" applyFill="1" applyAlignment="1">
      <alignment horizontal="right" indent="3"/>
    </xf>
    <xf numFmtId="0" fontId="20" fillId="0" borderId="0" xfId="0" applyFont="1" applyAlignment="1">
      <alignment vertical="center"/>
    </xf>
    <xf numFmtId="1" fontId="4" fillId="4" borderId="0" xfId="11" applyNumberFormat="1" applyFont="1" applyFill="1" applyAlignment="1">
      <alignment horizontal="right" vertical="center"/>
    </xf>
    <xf numFmtId="1" fontId="5" fillId="0" borderId="0" xfId="11" applyNumberFormat="1" applyFont="1" applyAlignment="1">
      <alignment horizontal="right" vertical="center"/>
    </xf>
    <xf numFmtId="0" fontId="4" fillId="4" borderId="0" xfId="0" applyFont="1" applyFill="1" applyAlignment="1">
      <alignment horizontal="left" vertical="center"/>
    </xf>
    <xf numFmtId="3" fontId="5" fillId="0" borderId="0" xfId="10" applyNumberFormat="1" applyFont="1" applyAlignment="1">
      <alignment horizontal="right" indent="2"/>
    </xf>
    <xf numFmtId="167" fontId="5" fillId="0" borderId="0" xfId="10" applyNumberFormat="1" applyFont="1" applyAlignment="1">
      <alignment horizontal="right" indent="1"/>
    </xf>
    <xf numFmtId="166" fontId="5" fillId="0" borderId="0" xfId="13" applyNumberFormat="1" applyFont="1" applyAlignment="1">
      <alignment horizontal="right" indent="1"/>
    </xf>
    <xf numFmtId="1" fontId="5" fillId="0" borderId="0" xfId="0" applyNumberFormat="1" applyFont="1" applyAlignment="1">
      <alignment horizontal="right" indent="1"/>
    </xf>
    <xf numFmtId="166" fontId="4" fillId="4" borderId="0" xfId="0" applyNumberFormat="1" applyFont="1" applyFill="1" applyAlignment="1">
      <alignment horizontal="right"/>
    </xf>
    <xf numFmtId="166" fontId="5" fillId="0" borderId="0" xfId="10" applyNumberFormat="1" applyFont="1" applyAlignment="1">
      <alignment horizontal="right" indent="1"/>
    </xf>
    <xf numFmtId="0" fontId="20" fillId="0" borderId="0" xfId="0" applyFont="1" applyAlignment="1"/>
    <xf numFmtId="0" fontId="20" fillId="0" borderId="0" xfId="0" applyFont="1" applyAlignment="1">
      <alignment vertical="top"/>
    </xf>
    <xf numFmtId="0" fontId="26" fillId="0" borderId="0" xfId="0" applyFont="1" applyAlignment="1">
      <alignment vertical="center"/>
    </xf>
    <xf numFmtId="168" fontId="5" fillId="0" borderId="0" xfId="10" applyNumberFormat="1" applyFont="1" applyAlignment="1">
      <alignment horizontal="right"/>
    </xf>
    <xf numFmtId="1" fontId="5" fillId="0" borderId="0" xfId="0" applyNumberFormat="1" applyFont="1" applyAlignment="1">
      <alignment horizontal="right"/>
    </xf>
    <xf numFmtId="3" fontId="5" fillId="0" borderId="0" xfId="0" applyNumberFormat="1" applyFont="1" applyBorder="1" applyAlignment="1">
      <alignment horizontal="right" indent="1"/>
    </xf>
    <xf numFmtId="0" fontId="5" fillId="0" borderId="0" xfId="0" applyFont="1" applyBorder="1" applyAlignment="1">
      <alignment horizontal="left" indent="2"/>
    </xf>
    <xf numFmtId="3" fontId="4" fillId="4" borderId="0" xfId="11" applyNumberFormat="1" applyFont="1" applyFill="1" applyAlignment="1">
      <alignment horizontal="right"/>
    </xf>
    <xf numFmtId="3" fontId="4" fillId="0" borderId="0" xfId="11" applyNumberFormat="1" applyFont="1" applyAlignment="1">
      <alignment horizontal="right" indent="1"/>
    </xf>
    <xf numFmtId="1" fontId="4" fillId="4" borderId="0" xfId="11" applyNumberFormat="1" applyFont="1" applyFill="1" applyAlignment="1">
      <alignment horizontal="right"/>
    </xf>
    <xf numFmtId="1" fontId="5" fillId="0" borderId="0" xfId="11" applyNumberFormat="1" applyFont="1" applyBorder="1" applyAlignment="1">
      <alignment horizontal="right" indent="1"/>
    </xf>
    <xf numFmtId="167" fontId="20" fillId="0" borderId="0" xfId="0" applyNumberFormat="1" applyFont="1"/>
    <xf numFmtId="0" fontId="27" fillId="0" borderId="55"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56" xfId="0" applyFont="1" applyBorder="1" applyAlignment="1">
      <alignment horizontal="center" vertical="center" wrapText="1"/>
    </xf>
    <xf numFmtId="0" fontId="4" fillId="0" borderId="57" xfId="0" applyFont="1" applyBorder="1"/>
    <xf numFmtId="167" fontId="4" fillId="0" borderId="58" xfId="10" applyNumberFormat="1" applyFont="1" applyBorder="1"/>
    <xf numFmtId="9" fontId="4" fillId="0" borderId="0" xfId="11" applyFont="1"/>
    <xf numFmtId="0" fontId="4" fillId="0" borderId="59" xfId="0" applyFont="1" applyBorder="1"/>
    <xf numFmtId="167" fontId="4" fillId="0" borderId="21" xfId="10" applyNumberFormat="1" applyFont="1" applyBorder="1"/>
    <xf numFmtId="0" fontId="4" fillId="0" borderId="55" xfId="0" applyFont="1" applyBorder="1"/>
    <xf numFmtId="9" fontId="4" fillId="0" borderId="60" xfId="11" applyFont="1" applyBorder="1"/>
    <xf numFmtId="167" fontId="3" fillId="0" borderId="58" xfId="10" applyNumberFormat="1" applyFont="1" applyBorder="1"/>
    <xf numFmtId="0" fontId="7" fillId="0" borderId="0" xfId="0" quotePrefix="1" applyFont="1" applyAlignment="1">
      <alignment wrapText="1"/>
    </xf>
    <xf numFmtId="0" fontId="6" fillId="0" borderId="0" xfId="0" quotePrefix="1" applyFont="1"/>
    <xf numFmtId="0" fontId="6" fillId="0" borderId="0" xfId="0" quotePrefix="1" applyFont="1" applyFill="1" applyBorder="1"/>
    <xf numFmtId="0" fontId="6" fillId="0" borderId="0" xfId="0" quotePrefix="1" applyFont="1" applyFill="1" applyBorder="1" applyAlignment="1">
      <alignment wrapText="1"/>
    </xf>
    <xf numFmtId="0" fontId="6" fillId="0" borderId="0" xfId="0" applyFont="1" applyFill="1" applyBorder="1" applyAlignment="1">
      <alignment wrapText="1"/>
    </xf>
    <xf numFmtId="0" fontId="28" fillId="0" borderId="0" xfId="0" applyFont="1"/>
    <xf numFmtId="0" fontId="3" fillId="0" borderId="0" xfId="0" applyFont="1" applyAlignment="1">
      <alignment vertical="top"/>
    </xf>
    <xf numFmtId="0" fontId="3" fillId="0" borderId="56" xfId="0" applyFont="1" applyBorder="1" applyAlignment="1">
      <alignment vertical="top" wrapText="1"/>
    </xf>
    <xf numFmtId="0" fontId="4" fillId="0" borderId="56" xfId="0" applyFont="1" applyBorder="1"/>
    <xf numFmtId="0" fontId="3" fillId="0" borderId="55" xfId="0" applyFont="1" applyBorder="1" applyAlignment="1">
      <alignment vertical="top" wrapText="1"/>
    </xf>
    <xf numFmtId="0" fontId="12" fillId="0" borderId="0" xfId="14" applyFont="1"/>
    <xf numFmtId="1" fontId="12" fillId="0" borderId="0" xfId="14" applyNumberFormat="1" applyFont="1"/>
    <xf numFmtId="0" fontId="14" fillId="0" borderId="0" xfId="14" applyFont="1"/>
    <xf numFmtId="0" fontId="13" fillId="0" borderId="0" xfId="14" applyFont="1"/>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3" fillId="0" borderId="32" xfId="0" applyFont="1" applyFill="1" applyBorder="1"/>
    <xf numFmtId="0" fontId="4" fillId="0" borderId="41" xfId="0" applyFont="1" applyBorder="1" applyAlignment="1">
      <alignment horizontal="center"/>
    </xf>
    <xf numFmtId="0" fontId="4" fillId="0" borderId="42" xfId="0" applyFont="1" applyBorder="1" applyAlignment="1">
      <alignment horizontal="center"/>
    </xf>
    <xf numFmtId="0" fontId="12" fillId="0" borderId="22" xfId="3" applyFont="1" applyBorder="1" applyAlignment="1">
      <alignment horizontal="center"/>
    </xf>
    <xf numFmtId="0" fontId="12" fillId="0" borderId="11" xfId="3" applyFont="1" applyBorder="1" applyAlignment="1">
      <alignment horizontal="center"/>
    </xf>
    <xf numFmtId="0" fontId="7" fillId="0" borderId="0" xfId="0" applyFont="1" applyAlignment="1">
      <alignment horizontal="left" wrapText="1"/>
    </xf>
    <xf numFmtId="0" fontId="20" fillId="0" borderId="0" xfId="0" applyFont="1"/>
    <xf numFmtId="0" fontId="6" fillId="0" borderId="0" xfId="0" applyFont="1" applyAlignment="1">
      <alignment horizontal="left"/>
    </xf>
    <xf numFmtId="0" fontId="6" fillId="0" borderId="0" xfId="0" applyFont="1" applyAlignment="1">
      <alignment horizontal="left" wrapText="1"/>
    </xf>
    <xf numFmtId="0" fontId="7" fillId="0" borderId="0" xfId="0" applyFont="1" applyAlignment="1">
      <alignment horizontal="right"/>
    </xf>
  </cellXfs>
  <cellStyles count="15">
    <cellStyle name="Lien hypertexte" xfId="1" builtinId="8"/>
    <cellStyle name="Milliers" xfId="10" builtinId="3"/>
    <cellStyle name="Motif" xfId="13"/>
    <cellStyle name="Normal" xfId="0" builtinId="0"/>
    <cellStyle name="Normal 2" xfId="3"/>
    <cellStyle name="Normal 3" xfId="14"/>
    <cellStyle name="Pourcentage" xfId="11" builtinId="5"/>
    <cellStyle name="Pourcentage 2" xfId="2"/>
    <cellStyle name="Pourcentage 3" xfId="4"/>
    <cellStyle name="Table du pilote - Catégorie" xfId="6"/>
    <cellStyle name="Table du pilote - Coin" xfId="5"/>
    <cellStyle name="Table du pilote - Résultat" xfId="9"/>
    <cellStyle name="Table du pilote - Titre" xfId="7"/>
    <cellStyle name="Table du pilote - Valeur" xfId="8"/>
    <cellStyle name="Texte explicatif" xfId="12" builtinId="53"/>
  </cellStyles>
  <dxfs count="6">
    <dxf>
      <font>
        <strike val="0"/>
        <outline val="0"/>
        <shadow val="0"/>
        <u val="none"/>
        <vertAlign val="baseline"/>
        <sz val="8"/>
        <name val="Arial"/>
        <scheme val="none"/>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3008235" y="1107576"/>
    <xdr:ext cx="1977840" cy="1100160"/>
    <xdr:sp macro="" textlink="">
      <xdr:nvSpPr>
        <xdr:cNvPr id="10" name="Ellipse 1"/>
        <xdr:cNvSpPr/>
      </xdr:nvSpPr>
      <xdr:spPr>
        <a:xfrm>
          <a:off x="3008235" y="11075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0220" y="1069776"/>
    <xdr:ext cx="1777679" cy="1160280"/>
    <xdr:sp macro="" textlink="">
      <xdr:nvSpPr>
        <xdr:cNvPr id="11" name="Ellipse 9"/>
        <xdr:cNvSpPr/>
      </xdr:nvSpPr>
      <xdr:spPr>
        <a:xfrm>
          <a:off x="3770220" y="10697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315539" y="952500"/>
    <xdr:ext cx="1976228" cy="440231"/>
    <xdr:sp macro="" textlink="">
      <xdr:nvSpPr>
        <xdr:cNvPr id="12" name="Forme libre 11"/>
        <xdr:cNvSpPr/>
      </xdr:nvSpPr>
      <xdr:spPr>
        <a:xfrm>
          <a:off x="6315539" y="95250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29 700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62000" y="964011"/>
    <xdr:ext cx="1789200" cy="353880"/>
    <xdr:sp macro="" textlink="">
      <xdr:nvSpPr>
        <xdr:cNvPr id="13" name="Forme libre 12"/>
        <xdr:cNvSpPr/>
      </xdr:nvSpPr>
      <xdr:spPr>
        <a:xfrm>
          <a:off x="762000" y="9640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34</a:t>
          </a:r>
          <a:r>
            <a:rPr lang="fr-FR" sz="800" b="1" kern="1200" baseline="0">
              <a:solidFill>
                <a:srgbClr val="3333FF"/>
              </a:solidFill>
              <a:latin typeface="Arial" pitchFamily="34"/>
              <a:ea typeface="Segoe UI" pitchFamily="2"/>
              <a:cs typeface="Tahoma" pitchFamily="2"/>
            </a:rPr>
            <a:t> 900</a:t>
          </a:r>
          <a:r>
            <a:rPr lang="fr-FR" sz="800" b="1" kern="1200">
              <a:solidFill>
                <a:srgbClr val="3333FF"/>
              </a:solidFill>
              <a:latin typeface="Arial" pitchFamily="34"/>
              <a:ea typeface="Segoe UI" pitchFamily="2"/>
              <a:cs typeface="Tahoma" pitchFamily="2"/>
            </a:rPr>
            <a:t> actifs</a:t>
          </a:r>
        </a:p>
      </xdr:txBody>
    </xdr:sp>
    <xdr:clientData/>
  </xdr:absoluteAnchor>
  <xdr:absoluteAnchor>
    <xdr:pos x="4999423" y="2665941"/>
    <xdr:ext cx="2316721" cy="452446"/>
    <xdr:sp macro="" textlink="">
      <xdr:nvSpPr>
        <xdr:cNvPr id="14" name="Forme libre 13"/>
        <xdr:cNvSpPr/>
      </xdr:nvSpPr>
      <xdr:spPr>
        <a:xfrm>
          <a:off x="4999423" y="26659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15 300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15865" y="1777235"/>
    <xdr:ext cx="2195730" cy="645825"/>
    <xdr:sp macro="" textlink="">
      <xdr:nvSpPr>
        <xdr:cNvPr id="15" name="Forme libre 14"/>
        <xdr:cNvSpPr/>
      </xdr:nvSpPr>
      <xdr:spPr>
        <a:xfrm>
          <a:off x="6815865" y="17772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14 400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09123" y="2061111"/>
    <xdr:ext cx="1701721" cy="761999"/>
    <xdr:sp macro="" textlink="">
      <xdr:nvSpPr>
        <xdr:cNvPr id="16" name="Rectangle 15"/>
        <xdr:cNvSpPr/>
      </xdr:nvSpPr>
      <xdr:spPr>
        <a:xfrm>
          <a:off x="1309123" y="2061111"/>
          <a:ext cx="1701721" cy="761999"/>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19 600 actifs</a:t>
          </a:r>
        </a:p>
      </xdr:txBody>
    </xdr:sp>
    <xdr:clientData/>
  </xdr:absoluteAnchor>
  <xdr:twoCellAnchor>
    <xdr:from>
      <xdr:col>3</xdr:col>
      <xdr:colOff>724844</xdr:colOff>
      <xdr:row>9</xdr:row>
      <xdr:rowOff>32286</xdr:rowOff>
    </xdr:from>
    <xdr:to>
      <xdr:col>4</xdr:col>
      <xdr:colOff>439095</xdr:colOff>
      <xdr:row>12</xdr:row>
      <xdr:rowOff>51336</xdr:rowOff>
    </xdr:to>
    <xdr:cxnSp macro="">
      <xdr:nvCxnSpPr>
        <xdr:cNvPr id="17" name="Connecteur droit 16"/>
        <xdr:cNvCxnSpPr>
          <a:stCxn id="16" idx="3"/>
        </xdr:cNvCxnSpPr>
      </xdr:nvCxnSpPr>
      <xdr:spPr>
        <a:xfrm flipV="1">
          <a:off x="3010844" y="1746786"/>
          <a:ext cx="476251" cy="590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B1" workbookViewId="0">
      <selection activeCell="B1" sqref="B1"/>
    </sheetView>
  </sheetViews>
  <sheetFormatPr baseColWidth="10" defaultColWidth="9.140625" defaultRowHeight="15"/>
  <sheetData>
    <row r="1" spans="1:3">
      <c r="A1" s="1" t="s">
        <v>0</v>
      </c>
      <c r="B1" s="1" t="s">
        <v>312</v>
      </c>
    </row>
    <row r="6" spans="1:3">
      <c r="C6" s="1" t="s">
        <v>1</v>
      </c>
    </row>
    <row r="7" spans="1:3">
      <c r="C7" s="2" t="s">
        <v>194</v>
      </c>
    </row>
    <row r="8" spans="1:3">
      <c r="C8" s="2" t="s">
        <v>196</v>
      </c>
    </row>
    <row r="9" spans="1:3">
      <c r="C9" s="2" t="s">
        <v>195</v>
      </c>
    </row>
    <row r="10" spans="1:3">
      <c r="C10" s="2" t="s">
        <v>197</v>
      </c>
    </row>
    <row r="11" spans="1:3">
      <c r="C11" s="2" t="s">
        <v>198</v>
      </c>
    </row>
    <row r="12" spans="1:3">
      <c r="C12" s="2" t="s">
        <v>199</v>
      </c>
    </row>
    <row r="13" spans="1:3">
      <c r="C13" s="2" t="s">
        <v>200</v>
      </c>
    </row>
    <row r="14" spans="1:3">
      <c r="C14" s="2" t="s">
        <v>201</v>
      </c>
    </row>
    <row r="15" spans="1:3">
      <c r="C15" s="2" t="s">
        <v>202</v>
      </c>
    </row>
    <row r="16" spans="1:3">
      <c r="C16" s="2" t="s">
        <v>203</v>
      </c>
    </row>
    <row r="17" spans="3:3">
      <c r="C17" s="2" t="s">
        <v>204</v>
      </c>
    </row>
    <row r="18" spans="3:3">
      <c r="C18" s="2" t="s">
        <v>205</v>
      </c>
    </row>
    <row r="19" spans="3:3">
      <c r="C19" s="2" t="s">
        <v>206</v>
      </c>
    </row>
    <row r="20" spans="3:3">
      <c r="C20" s="2" t="s">
        <v>207</v>
      </c>
    </row>
    <row r="21" spans="3:3">
      <c r="C21" s="2" t="s">
        <v>208</v>
      </c>
    </row>
    <row r="22" spans="3:3">
      <c r="C22" s="2" t="s">
        <v>209</v>
      </c>
    </row>
  </sheetData>
  <hyperlinks>
    <hyperlink ref="C7" location="Cadrage!A1" display="Principaux repères de la région Grand Est"/>
    <hyperlink ref="C8" location="'Pop par territoire de vie'!A1" display="Part de la population par territoire de vie dans le Grand Est"/>
    <hyperlink ref="C9" location="'Dépense culturelle'!A1" display="Répartition de la dépense culturelle dans le Grand Est"/>
    <hyperlink ref="C10" location="'Dépenses cult coll territoriale'!A1" display="Dépenses des collectivités territoriales du Grand Est en 2016"/>
    <hyperlink ref="C11" location="'Dépenses cult du MC'!A1" display="Dépenses du ministère de la Culture et de ses opérateurs dans le Grand Est en 2016"/>
    <hyperlink ref="C12" location="'Dépenses communes et groupement'!A1" display="Dépenses culturelles des communes et de leurs groupements dans le Grand Est en 2016"/>
    <hyperlink ref="C13" location="'Répartition équipements'!A1" display="Répartition des principaux équipements culturels par type de territoire de vie dans le Grand Est en 2016"/>
    <hyperlink ref="C14" location="Sommaire!A1" display="Secteurs culturels et professions culturelles dans le Grand Est en 2014"/>
    <hyperlink ref="C15" location="'Répartition prof cult'!A1" display="Répartition des professions culturelles dans le Grand Est en 2014"/>
    <hyperlink ref="C16" location="'Diplômes revenus prof cult'!A1" display="Part des diplômés du supérieur et salaire médian annuel selon les professions culturelles dans le Grand Est en 2014"/>
    <hyperlink ref="C17" location="'Répart emploi par secteur'!A1" display="Répartition de l'emploi par secteur culturel dans le Grand Est en 2014"/>
    <hyperlink ref="C18" location="'Non salariés'!A1" display="Caractéristiques des non-salariés par secteur culturel dans le Grand Est en 2014"/>
    <hyperlink ref="C19" location="'Entreprises culturelles'!A1" display="Poids des entreprises dans les secteurs culturels marchands dans le Grand Est en 2015"/>
    <hyperlink ref="C20" location="'Entreprises CA et salairés'!A1" display="Répartition du nombre d'établissements, du chiffre d'affaires et des effectifs salariés par domaine culturel dans le Grand Est en 2015 "/>
    <hyperlink ref="C21" location="'Effectifs enteprises cult'!A1" display="Répartition des entreprises culturelles dans le Grand Est en 2015"/>
    <hyperlink ref="C22" location="'Principales entreprises cult'!A1" display="Principaux établissements culturels employeurs dans le Grand Est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workbookViewId="0">
      <selection activeCell="A55" sqref="A55"/>
    </sheetView>
  </sheetViews>
  <sheetFormatPr baseColWidth="10" defaultRowHeight="15"/>
  <cols>
    <col min="1" max="1" width="56.28515625" bestFit="1" customWidth="1"/>
    <col min="2" max="2" width="7.5703125" bestFit="1" customWidth="1"/>
    <col min="3" max="3" width="9.28515625" bestFit="1" customWidth="1"/>
    <col min="4" max="4" width="11.28515625" bestFit="1" customWidth="1"/>
  </cols>
  <sheetData>
    <row r="1" spans="1:4">
      <c r="A1" s="35" t="s">
        <v>194</v>
      </c>
    </row>
    <row r="3" spans="1:4" ht="45">
      <c r="A3" s="186"/>
      <c r="B3" s="187" t="s">
        <v>3</v>
      </c>
      <c r="C3" s="181" t="s">
        <v>90</v>
      </c>
      <c r="D3" s="188" t="s">
        <v>211</v>
      </c>
    </row>
    <row r="4" spans="1:4">
      <c r="A4" s="189" t="s">
        <v>212</v>
      </c>
      <c r="B4" s="190"/>
      <c r="C4" s="191"/>
      <c r="D4" s="190"/>
    </row>
    <row r="5" spans="1:4">
      <c r="A5" s="192" t="s">
        <v>228</v>
      </c>
      <c r="B5" s="193">
        <f>5548090/1000</f>
        <v>5548.09</v>
      </c>
      <c r="C5" s="58">
        <v>67186.638000000006</v>
      </c>
      <c r="D5" s="194">
        <f>(B5/C5)*100</f>
        <v>8.2577282703147006</v>
      </c>
    </row>
    <row r="6" spans="1:4">
      <c r="A6" s="120" t="s">
        <v>229</v>
      </c>
      <c r="B6" s="195">
        <v>0.1</v>
      </c>
      <c r="C6" s="196">
        <v>0.5</v>
      </c>
      <c r="D6" s="197"/>
    </row>
    <row r="7" spans="1:4">
      <c r="A7" s="198" t="s">
        <v>230</v>
      </c>
      <c r="B7" s="195">
        <v>0.3</v>
      </c>
      <c r="C7" s="196">
        <v>0.4</v>
      </c>
      <c r="D7" s="197"/>
    </row>
    <row r="8" spans="1:4">
      <c r="A8" s="198" t="s">
        <v>231</v>
      </c>
      <c r="B8" s="195">
        <v>-0.2</v>
      </c>
      <c r="C8" s="196">
        <v>0.1</v>
      </c>
      <c r="D8" s="197"/>
    </row>
    <row r="9" spans="1:4">
      <c r="A9" s="199" t="s">
        <v>232</v>
      </c>
      <c r="B9" s="195"/>
      <c r="C9" s="196"/>
      <c r="D9" s="197"/>
    </row>
    <row r="10" spans="1:4">
      <c r="A10" s="198" t="s">
        <v>213</v>
      </c>
      <c r="B10" s="200">
        <v>28.9</v>
      </c>
      <c r="C10" s="201">
        <v>30</v>
      </c>
      <c r="D10" s="194">
        <f>((B$5*(B10/100))/(C$5*(C10/100)))*100</f>
        <v>7.9549449004031603</v>
      </c>
    </row>
    <row r="11" spans="1:4">
      <c r="A11" s="198" t="s">
        <v>214</v>
      </c>
      <c r="B11" s="200">
        <v>44.8</v>
      </c>
      <c r="C11" s="201">
        <v>44.4</v>
      </c>
      <c r="D11" s="194">
        <f t="shared" ref="D11:D12" si="0">((B$5*(B11/100))/(C$5*(C11/100)))*100</f>
        <v>8.3321222186959147</v>
      </c>
    </row>
    <row r="12" spans="1:4">
      <c r="A12" s="198" t="s">
        <v>215</v>
      </c>
      <c r="B12" s="200">
        <v>26.3</v>
      </c>
      <c r="C12" s="201">
        <v>25.6</v>
      </c>
      <c r="D12" s="194">
        <f t="shared" si="0"/>
        <v>8.483525527706119</v>
      </c>
    </row>
    <row r="13" spans="1:4">
      <c r="A13" s="202" t="s">
        <v>233</v>
      </c>
      <c r="B13" s="200"/>
      <c r="C13" s="201"/>
      <c r="D13" s="194"/>
    </row>
    <row r="14" spans="1:4">
      <c r="A14" s="198" t="s">
        <v>216</v>
      </c>
      <c r="B14" s="203">
        <v>530</v>
      </c>
      <c r="C14" s="201">
        <v>6805</v>
      </c>
      <c r="D14" s="194">
        <f>(B14/C14)*100</f>
        <v>7.7883908890521676</v>
      </c>
    </row>
    <row r="15" spans="1:4">
      <c r="A15" s="198" t="s">
        <v>217</v>
      </c>
      <c r="B15" s="203">
        <v>444</v>
      </c>
      <c r="C15" s="201">
        <v>5536</v>
      </c>
      <c r="D15" s="194">
        <f t="shared" ref="D15:D18" si="1">(B15/C15)*100</f>
        <v>8.0202312138728313</v>
      </c>
    </row>
    <row r="16" spans="1:4">
      <c r="A16" s="198" t="s">
        <v>218</v>
      </c>
      <c r="B16" s="203">
        <v>201</v>
      </c>
      <c r="C16" s="201">
        <v>2551</v>
      </c>
      <c r="D16" s="194">
        <f t="shared" si="1"/>
        <v>7.8792630341042722</v>
      </c>
    </row>
    <row r="17" spans="1:4">
      <c r="A17" s="120" t="s">
        <v>234</v>
      </c>
      <c r="B17" s="203">
        <v>336.767</v>
      </c>
      <c r="C17" s="201">
        <v>4335.4489999999996</v>
      </c>
      <c r="D17" s="194">
        <f t="shared" si="1"/>
        <v>7.7677536974832373</v>
      </c>
    </row>
    <row r="18" spans="1:4">
      <c r="A18" s="192" t="s">
        <v>235</v>
      </c>
      <c r="B18" s="204">
        <v>484.50400000000002</v>
      </c>
      <c r="C18" s="205">
        <v>6106.6949999999997</v>
      </c>
      <c r="D18" s="206">
        <f t="shared" si="1"/>
        <v>7.9339806556574395</v>
      </c>
    </row>
    <row r="19" spans="1:4">
      <c r="A19" s="189" t="s">
        <v>219</v>
      </c>
      <c r="B19" s="207"/>
      <c r="C19" s="208"/>
      <c r="D19" s="209"/>
    </row>
    <row r="20" spans="1:4">
      <c r="A20" s="120" t="s">
        <v>236</v>
      </c>
      <c r="B20" s="203">
        <v>96.600410214265565</v>
      </c>
      <c r="C20" s="201">
        <v>106.10524670033124</v>
      </c>
      <c r="D20" s="197"/>
    </row>
    <row r="21" spans="1:4">
      <c r="A21" s="120" t="s">
        <v>237</v>
      </c>
      <c r="B21" s="203">
        <v>57433.4</v>
      </c>
      <c r="C21" s="201">
        <v>636263</v>
      </c>
      <c r="D21" s="194">
        <f t="shared" ref="D21:D27" si="2">(B21/C21)*100</f>
        <v>9.0266760757736968</v>
      </c>
    </row>
    <row r="22" spans="1:4">
      <c r="A22" s="120" t="s">
        <v>238</v>
      </c>
      <c r="B22" s="195">
        <v>10</v>
      </c>
      <c r="C22" s="201">
        <v>101</v>
      </c>
      <c r="D22" s="194">
        <f t="shared" si="2"/>
        <v>9.9009900990099009</v>
      </c>
    </row>
    <row r="23" spans="1:4">
      <c r="A23" s="120" t="s">
        <v>239</v>
      </c>
      <c r="B23" s="203">
        <v>5152</v>
      </c>
      <c r="C23" s="201">
        <v>35885</v>
      </c>
      <c r="D23" s="194">
        <f t="shared" si="2"/>
        <v>14.356973665877106</v>
      </c>
    </row>
    <row r="24" spans="1:4">
      <c r="A24" s="120" t="s">
        <v>240</v>
      </c>
      <c r="B24" s="195">
        <v>250</v>
      </c>
      <c r="C24" s="201">
        <v>2063</v>
      </c>
      <c r="D24" s="194">
        <f t="shared" si="2"/>
        <v>12.11827435773146</v>
      </c>
    </row>
    <row r="25" spans="1:4">
      <c r="A25" s="192" t="s">
        <v>241</v>
      </c>
      <c r="B25" s="210">
        <v>149</v>
      </c>
      <c r="C25" s="205">
        <v>1267</v>
      </c>
      <c r="D25" s="206">
        <f t="shared" si="2"/>
        <v>11.760063141278611</v>
      </c>
    </row>
    <row r="26" spans="1:4">
      <c r="A26" s="211" t="s">
        <v>220</v>
      </c>
      <c r="B26" s="195"/>
      <c r="C26" s="212"/>
      <c r="D26" s="197"/>
    </row>
    <row r="27" spans="1:4">
      <c r="A27" s="120" t="s">
        <v>242</v>
      </c>
      <c r="B27" s="203">
        <v>152170</v>
      </c>
      <c r="C27" s="201">
        <v>2194200</v>
      </c>
      <c r="D27" s="194">
        <f t="shared" si="2"/>
        <v>6.9351016315741507</v>
      </c>
    </row>
    <row r="28" spans="1:4">
      <c r="A28" s="120" t="s">
        <v>243</v>
      </c>
      <c r="B28" s="203">
        <v>27373</v>
      </c>
      <c r="C28" s="201">
        <v>33022</v>
      </c>
      <c r="D28" s="194"/>
    </row>
    <row r="29" spans="1:4" ht="23.25">
      <c r="A29" s="213" t="s">
        <v>244</v>
      </c>
      <c r="B29" s="200">
        <v>3.3</v>
      </c>
      <c r="C29" s="214">
        <v>1.8</v>
      </c>
      <c r="D29" s="215"/>
    </row>
    <row r="30" spans="1:4" ht="23.25">
      <c r="A30" s="213" t="s">
        <v>245</v>
      </c>
      <c r="B30" s="200">
        <v>25.400000000000002</v>
      </c>
      <c r="C30" s="214">
        <v>19.7</v>
      </c>
      <c r="D30" s="215"/>
    </row>
    <row r="31" spans="1:4" ht="23.25">
      <c r="A31" s="213" t="s">
        <v>246</v>
      </c>
      <c r="B31" s="200">
        <v>71.400000000000006</v>
      </c>
      <c r="C31" s="214">
        <v>78.599999999999994</v>
      </c>
      <c r="D31" s="215"/>
    </row>
    <row r="32" spans="1:4">
      <c r="A32" s="216" t="s">
        <v>247</v>
      </c>
      <c r="B32" s="217">
        <v>53</v>
      </c>
      <c r="C32" s="218">
        <v>53</v>
      </c>
      <c r="D32" s="219"/>
    </row>
    <row r="33" spans="1:4">
      <c r="A33" s="199" t="s">
        <v>248</v>
      </c>
      <c r="B33" s="200"/>
      <c r="C33" s="214"/>
      <c r="D33" s="215"/>
    </row>
    <row r="34" spans="1:4">
      <c r="A34" s="198" t="s">
        <v>221</v>
      </c>
      <c r="B34" s="203">
        <v>212.6</v>
      </c>
      <c r="C34" s="220">
        <v>2477.5</v>
      </c>
      <c r="D34" s="194">
        <f t="shared" ref="D34:D37" si="3">(B34/C34)*100</f>
        <v>8.5812310797174565</v>
      </c>
    </row>
    <row r="35" spans="1:4">
      <c r="A35" s="198" t="s">
        <v>222</v>
      </c>
      <c r="B35" s="203">
        <v>109.5</v>
      </c>
      <c r="C35" s="220">
        <v>1186.5999999999999</v>
      </c>
      <c r="D35" s="194">
        <f t="shared" si="3"/>
        <v>9.2280465194673873</v>
      </c>
    </row>
    <row r="36" spans="1:4">
      <c r="A36" s="198" t="s">
        <v>223</v>
      </c>
      <c r="B36" s="203">
        <v>133.80000000000001</v>
      </c>
      <c r="C36" s="220">
        <v>1984.2</v>
      </c>
      <c r="D36" s="194">
        <f t="shared" si="3"/>
        <v>6.7432718475960094</v>
      </c>
    </row>
    <row r="37" spans="1:4">
      <c r="A37" s="120" t="s">
        <v>249</v>
      </c>
      <c r="B37" s="203">
        <v>2603.4430000000002</v>
      </c>
      <c r="C37" s="221">
        <v>30757.808000000001</v>
      </c>
      <c r="D37" s="194">
        <f t="shared" si="3"/>
        <v>8.4643320486297338</v>
      </c>
    </row>
    <row r="38" spans="1:4">
      <c r="A38" s="120" t="s">
        <v>250</v>
      </c>
      <c r="B38" s="195">
        <v>9.1999999999999993</v>
      </c>
      <c r="C38" s="222">
        <v>9.4</v>
      </c>
      <c r="D38" s="197"/>
    </row>
    <row r="39" spans="1:4">
      <c r="A39" s="120" t="s">
        <v>251</v>
      </c>
      <c r="B39" s="200">
        <v>69.599999999999994</v>
      </c>
      <c r="C39" s="223">
        <v>70.7</v>
      </c>
      <c r="D39" s="197"/>
    </row>
    <row r="40" spans="1:4">
      <c r="A40" s="120" t="s">
        <v>252</v>
      </c>
      <c r="B40" s="203">
        <v>20502</v>
      </c>
      <c r="C40" s="201">
        <v>20265</v>
      </c>
      <c r="D40" s="197"/>
    </row>
    <row r="41" spans="1:4">
      <c r="A41" s="120" t="s">
        <v>253</v>
      </c>
      <c r="B41" s="224">
        <v>14.6</v>
      </c>
      <c r="C41" s="225">
        <v>14.6</v>
      </c>
      <c r="D41" s="197"/>
    </row>
    <row r="42" spans="1:4">
      <c r="A42" s="226" t="s">
        <v>254</v>
      </c>
      <c r="B42" s="203">
        <v>116</v>
      </c>
      <c r="C42" s="201">
        <v>1296</v>
      </c>
      <c r="D42" s="194">
        <f>100*B42/C42</f>
        <v>8.9506172839506171</v>
      </c>
    </row>
    <row r="43" spans="1:4">
      <c r="A43" s="227" t="s">
        <v>255</v>
      </c>
      <c r="B43" s="203">
        <v>398</v>
      </c>
      <c r="C43" s="201">
        <v>4800</v>
      </c>
      <c r="D43" s="194">
        <f>100*B43/C43</f>
        <v>8.2916666666666661</v>
      </c>
    </row>
    <row r="44" spans="1:4">
      <c r="A44" s="228" t="s">
        <v>224</v>
      </c>
      <c r="B44" s="195"/>
      <c r="C44" s="229"/>
      <c r="D44" s="197"/>
    </row>
    <row r="45" spans="1:4" ht="23.25">
      <c r="A45" s="213" t="s">
        <v>256</v>
      </c>
      <c r="B45" s="200">
        <v>3.3</v>
      </c>
      <c r="C45" s="230">
        <v>9.5</v>
      </c>
      <c r="D45" s="215"/>
    </row>
    <row r="46" spans="1:4">
      <c r="A46" s="21" t="s">
        <v>257</v>
      </c>
      <c r="B46" s="203">
        <v>17190</v>
      </c>
      <c r="C46" s="231">
        <v>338162</v>
      </c>
      <c r="D46" s="194">
        <f t="shared" ref="D46" si="4">(B46/C46)*100</f>
        <v>5.0833624120983432</v>
      </c>
    </row>
    <row r="47" spans="1:4">
      <c r="A47" s="232" t="s">
        <v>258</v>
      </c>
      <c r="B47" s="233">
        <v>37</v>
      </c>
      <c r="C47" s="234">
        <v>34.090000000000003</v>
      </c>
      <c r="D47" s="194"/>
    </row>
    <row r="48" spans="1:4">
      <c r="A48" s="21" t="s">
        <v>259</v>
      </c>
      <c r="B48" s="203">
        <v>9987</v>
      </c>
      <c r="C48" s="231">
        <v>142090</v>
      </c>
      <c r="D48" s="194">
        <f t="shared" ref="D48" si="5">(B48/C48)*100</f>
        <v>7.028643817298895</v>
      </c>
    </row>
    <row r="49" spans="1:4">
      <c r="A49" s="232" t="s">
        <v>260</v>
      </c>
      <c r="B49" s="235">
        <v>36.287173325322897</v>
      </c>
      <c r="C49" s="236">
        <v>31.1936096840031</v>
      </c>
      <c r="D49" s="194"/>
    </row>
    <row r="50" spans="1:4">
      <c r="A50" s="120"/>
      <c r="B50" s="14"/>
      <c r="C50" s="14"/>
      <c r="D50" s="14"/>
    </row>
    <row r="51" spans="1:4">
      <c r="A51" s="250" t="s">
        <v>272</v>
      </c>
      <c r="B51" s="14"/>
      <c r="C51" s="237"/>
      <c r="D51" s="14"/>
    </row>
    <row r="52" spans="1:4">
      <c r="A52" s="251" t="s">
        <v>225</v>
      </c>
      <c r="B52" s="14"/>
      <c r="C52" s="237"/>
      <c r="D52" s="14"/>
    </row>
    <row r="53" spans="1:4" ht="45.75">
      <c r="A53" s="252" t="s">
        <v>226</v>
      </c>
      <c r="B53" s="14"/>
      <c r="C53" s="14"/>
      <c r="D53" s="14"/>
    </row>
    <row r="54" spans="1:4" ht="45.75">
      <c r="A54" s="253" t="s">
        <v>227</v>
      </c>
      <c r="B54" s="14"/>
      <c r="C54" s="237"/>
      <c r="D54" s="14"/>
    </row>
    <row r="55" spans="1:4" ht="90.75">
      <c r="A55" s="249" t="s">
        <v>281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baseColWidth="10" defaultColWidth="11.42578125" defaultRowHeight="11.25"/>
  <cols>
    <col min="1" max="1" width="72.42578125" style="14" bestFit="1" customWidth="1"/>
    <col min="2" max="16384" width="11.42578125" style="14"/>
  </cols>
  <sheetData>
    <row r="1" spans="1:3">
      <c r="A1" s="35" t="s">
        <v>210</v>
      </c>
    </row>
    <row r="2" spans="1:3" ht="12" thickBot="1"/>
    <row r="3" spans="1:3" ht="45">
      <c r="A3" s="238" t="s">
        <v>261</v>
      </c>
      <c r="B3" s="239" t="s">
        <v>262</v>
      </c>
      <c r="C3" s="240" t="s">
        <v>263</v>
      </c>
    </row>
    <row r="4" spans="1:3">
      <c r="A4" s="241" t="s">
        <v>264</v>
      </c>
      <c r="B4" s="242">
        <v>1455.7622291912417</v>
      </c>
      <c r="C4" s="243">
        <v>0.26238932773224016</v>
      </c>
    </row>
    <row r="5" spans="1:3">
      <c r="A5" s="244" t="s">
        <v>265</v>
      </c>
      <c r="B5" s="245">
        <v>1346.2863619454886</v>
      </c>
      <c r="C5" s="243">
        <v>0.24265719110064501</v>
      </c>
    </row>
    <row r="6" spans="1:3">
      <c r="A6" s="244" t="s">
        <v>266</v>
      </c>
      <c r="B6" s="245">
        <v>1135.0945104686243</v>
      </c>
      <c r="C6" s="243">
        <v>0.20459157377636025</v>
      </c>
    </row>
    <row r="7" spans="1:3">
      <c r="A7" s="244" t="s">
        <v>267</v>
      </c>
      <c r="B7" s="245">
        <v>796.81326311480302</v>
      </c>
      <c r="C7" s="243">
        <v>0.14361912422537498</v>
      </c>
    </row>
    <row r="8" spans="1:3">
      <c r="A8" s="244" t="s">
        <v>268</v>
      </c>
      <c r="B8" s="245">
        <v>425.23520821158218</v>
      </c>
      <c r="C8" s="243">
        <v>7.6645195330217936E-2</v>
      </c>
    </row>
    <row r="9" spans="1:3">
      <c r="A9" s="244" t="s">
        <v>269</v>
      </c>
      <c r="B9" s="245">
        <v>388.90842706826044</v>
      </c>
      <c r="C9" s="243">
        <v>7.0097587835161665E-2</v>
      </c>
    </row>
    <row r="10" spans="1:3">
      <c r="A10" s="244" t="s">
        <v>270</v>
      </c>
      <c r="B10" s="245">
        <v>0</v>
      </c>
      <c r="C10" s="243">
        <v>0</v>
      </c>
    </row>
    <row r="11" spans="1:3">
      <c r="A11" s="246" t="s">
        <v>271</v>
      </c>
      <c r="B11" s="245">
        <v>0</v>
      </c>
      <c r="C11" s="243">
        <v>0</v>
      </c>
    </row>
    <row r="12" spans="1:3">
      <c r="A12" s="244"/>
      <c r="B12" s="248">
        <v>5548.1</v>
      </c>
      <c r="C12" s="247">
        <v>1</v>
      </c>
    </row>
    <row r="13" spans="1:3">
      <c r="A13" s="37" t="s">
        <v>282</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F9" sqref="F9"/>
    </sheetView>
  </sheetViews>
  <sheetFormatPr baseColWidth="10" defaultColWidth="11.42578125" defaultRowHeight="11.25"/>
  <cols>
    <col min="1" max="16384" width="11.42578125" style="120"/>
  </cols>
  <sheetData>
    <row r="1" spans="1:3">
      <c r="A1" s="271" t="s">
        <v>148</v>
      </c>
    </row>
    <row r="3" spans="1:3">
      <c r="C3" s="123" t="s">
        <v>313</v>
      </c>
    </row>
    <row r="4" spans="1:3">
      <c r="A4" s="120" t="s">
        <v>139</v>
      </c>
      <c r="B4" s="121">
        <f>C4/C$9</f>
        <v>0.16782721461764283</v>
      </c>
      <c r="C4" s="122">
        <v>139064.98127999998</v>
      </c>
    </row>
    <row r="5" spans="1:3">
      <c r="A5" s="120" t="s">
        <v>140</v>
      </c>
      <c r="B5" s="121">
        <f>C5/C$9</f>
        <v>6.6244155451961217E-2</v>
      </c>
      <c r="C5" s="122">
        <v>54891.23</v>
      </c>
    </row>
    <row r="6" spans="1:3">
      <c r="A6" s="120" t="s">
        <v>141</v>
      </c>
      <c r="B6" s="121">
        <f>C6/C$9</f>
        <v>0.10155952109055043</v>
      </c>
      <c r="C6" s="122">
        <v>84154.247160927611</v>
      </c>
    </row>
    <row r="7" spans="1:3">
      <c r="A7" s="120" t="s">
        <v>142</v>
      </c>
      <c r="B7" s="121">
        <f>C7/C$9</f>
        <v>0.15365293481830525</v>
      </c>
      <c r="C7" s="122">
        <v>127319.89</v>
      </c>
    </row>
    <row r="8" spans="1:3">
      <c r="A8" s="120" t="s">
        <v>143</v>
      </c>
      <c r="B8" s="121">
        <f>C8/C$9</f>
        <v>0.51071617402154035</v>
      </c>
      <c r="C8" s="122">
        <v>423189.62</v>
      </c>
    </row>
    <row r="9" spans="1:3">
      <c r="C9" s="182">
        <v>828619.96844092757</v>
      </c>
    </row>
    <row r="11" spans="1:3">
      <c r="A11" s="123" t="s">
        <v>144</v>
      </c>
    </row>
    <row r="12" spans="1:3">
      <c r="A12" s="123" t="s">
        <v>147</v>
      </c>
    </row>
    <row r="13" spans="1:3">
      <c r="A13" s="123" t="s">
        <v>145</v>
      </c>
    </row>
    <row r="14" spans="1:3">
      <c r="A14" s="123" t="s">
        <v>146</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28" sqref="B28"/>
    </sheetView>
  </sheetViews>
  <sheetFormatPr baseColWidth="10" defaultColWidth="9.28515625" defaultRowHeight="11.25"/>
  <cols>
    <col min="1" max="1" width="26.140625" style="120" customWidth="1"/>
    <col min="2" max="2" width="9.28515625" style="120"/>
    <col min="3" max="3" width="14" style="120" customWidth="1"/>
    <col min="4" max="4" width="17.28515625" style="120" customWidth="1"/>
    <col min="5" max="5" width="16.7109375" style="120" customWidth="1"/>
    <col min="6" max="16384" width="9.28515625" style="120"/>
  </cols>
  <sheetData>
    <row r="1" spans="1:10">
      <c r="A1" s="271" t="s">
        <v>193</v>
      </c>
    </row>
    <row r="2" spans="1:10">
      <c r="A2" s="119"/>
    </row>
    <row r="3" spans="1:10">
      <c r="A3" s="119"/>
      <c r="E3" s="124" t="s">
        <v>149</v>
      </c>
    </row>
    <row r="5" spans="1:10" ht="22.5">
      <c r="A5" s="133"/>
      <c r="B5" s="134" t="s">
        <v>150</v>
      </c>
      <c r="C5" s="134" t="s">
        <v>141</v>
      </c>
      <c r="D5" s="134" t="s">
        <v>151</v>
      </c>
      <c r="E5" s="135" t="s">
        <v>143</v>
      </c>
    </row>
    <row r="6" spans="1:10">
      <c r="A6" s="136" t="s">
        <v>152</v>
      </c>
      <c r="B6" s="137"/>
      <c r="C6" s="137"/>
      <c r="D6" s="138"/>
      <c r="E6" s="137"/>
    </row>
    <row r="7" spans="1:10">
      <c r="A7" s="139" t="s">
        <v>153</v>
      </c>
      <c r="B7" s="122">
        <v>54891.23</v>
      </c>
      <c r="C7" s="122">
        <v>84154.247160927611</v>
      </c>
      <c r="D7" s="122">
        <v>127319.89</v>
      </c>
      <c r="E7" s="122">
        <v>423189.62</v>
      </c>
    </row>
    <row r="8" spans="1:10" ht="33.75">
      <c r="A8" s="125" t="s">
        <v>154</v>
      </c>
      <c r="B8" s="126">
        <v>0.24559005145266374</v>
      </c>
      <c r="C8" s="126">
        <v>0.59904075295024151</v>
      </c>
      <c r="D8" s="127">
        <v>0.44565055288767214</v>
      </c>
      <c r="E8" s="127">
        <v>0.37342481783883164</v>
      </c>
    </row>
    <row r="9" spans="1:10">
      <c r="A9" s="128" t="s">
        <v>155</v>
      </c>
      <c r="B9" s="129">
        <v>43228.800000000003</v>
      </c>
      <c r="C9" s="129">
        <v>57728.692567859805</v>
      </c>
      <c r="D9" s="129">
        <v>106274.63</v>
      </c>
      <c r="E9" s="129">
        <v>320847.21000000002</v>
      </c>
    </row>
    <row r="10" spans="1:10">
      <c r="A10" s="128" t="s">
        <v>156</v>
      </c>
      <c r="B10" s="129">
        <v>11662.43</v>
      </c>
      <c r="C10" s="129">
        <v>26425.554593067798</v>
      </c>
      <c r="D10" s="129">
        <v>21045.25</v>
      </c>
      <c r="E10" s="129">
        <v>102342.41</v>
      </c>
      <c r="H10" s="122"/>
      <c r="I10" s="122"/>
      <c r="J10" s="122"/>
    </row>
    <row r="11" spans="1:10">
      <c r="A11" s="140" t="s">
        <v>157</v>
      </c>
      <c r="B11" s="141"/>
      <c r="C11" s="142"/>
      <c r="D11" s="141"/>
      <c r="E11" s="141"/>
    </row>
    <row r="12" spans="1:10">
      <c r="A12" s="139" t="s">
        <v>153</v>
      </c>
      <c r="B12" s="130">
        <v>9.877684293682222</v>
      </c>
      <c r="C12" s="131">
        <v>15.143568206217028</v>
      </c>
      <c r="D12" s="143">
        <v>33.643117873093573</v>
      </c>
      <c r="E12" s="143">
        <v>137.19895243825894</v>
      </c>
    </row>
    <row r="13" spans="1:10">
      <c r="A13" s="128" t="s">
        <v>158</v>
      </c>
      <c r="B13" s="130">
        <v>7.7790284312217093</v>
      </c>
      <c r="C13" s="130">
        <v>10.38828606814528</v>
      </c>
      <c r="D13" s="132">
        <v>28.082100165256239</v>
      </c>
      <c r="E13" s="132">
        <v>104.01933087285573</v>
      </c>
    </row>
    <row r="14" spans="1:10">
      <c r="A14" s="128" t="s">
        <v>159</v>
      </c>
      <c r="B14" s="130">
        <v>2.0986558624605123</v>
      </c>
      <c r="C14" s="130">
        <v>4.7552821380717436</v>
      </c>
      <c r="D14" s="132">
        <v>5.5610150654286805</v>
      </c>
      <c r="E14" s="132">
        <v>33.179621565403231</v>
      </c>
    </row>
    <row r="15" spans="1:10">
      <c r="A15" s="140" t="s">
        <v>160</v>
      </c>
      <c r="B15" s="144"/>
      <c r="C15" s="145"/>
      <c r="D15" s="141"/>
      <c r="E15" s="141"/>
    </row>
    <row r="16" spans="1:10">
      <c r="A16" s="139" t="s">
        <v>153</v>
      </c>
      <c r="B16" s="146">
        <v>2.5485702332766279E-2</v>
      </c>
      <c r="C16" s="146">
        <v>1.6322761852775737E-2</v>
      </c>
      <c r="D16" s="146">
        <v>4.6837265045904262E-2</v>
      </c>
      <c r="E16" s="146">
        <v>0.10242083441742522</v>
      </c>
    </row>
    <row r="17" spans="1:5">
      <c r="A17" s="128" t="s">
        <v>158</v>
      </c>
      <c r="B17" s="147">
        <v>2.7046543743544746E-2</v>
      </c>
      <c r="C17" s="147">
        <v>1.2837489406063005E-2</v>
      </c>
      <c r="D17" s="147">
        <v>5.4727291611972796E-2</v>
      </c>
      <c r="E17" s="147">
        <v>0.10635949752969534</v>
      </c>
    </row>
    <row r="18" spans="1:5">
      <c r="A18" s="128" t="s">
        <v>159</v>
      </c>
      <c r="B18" s="147">
        <v>2.0994721070536706E-2</v>
      </c>
      <c r="C18" s="147">
        <v>4.0114427017851541E-2</v>
      </c>
      <c r="D18" s="147">
        <v>2.7104401114296506E-2</v>
      </c>
      <c r="E18" s="147">
        <v>9.17670928042921E-2</v>
      </c>
    </row>
    <row r="20" spans="1:5">
      <c r="A20" s="123" t="s">
        <v>161</v>
      </c>
      <c r="B20" s="123"/>
      <c r="C20" s="123"/>
      <c r="D20" s="123"/>
      <c r="E20" s="123"/>
    </row>
    <row r="21" spans="1:5">
      <c r="A21" s="123"/>
      <c r="B21" s="123"/>
      <c r="C21" s="123"/>
      <c r="D21" s="123"/>
      <c r="E21" s="123"/>
    </row>
    <row r="22" spans="1:5" ht="55.5" customHeight="1">
      <c r="A22" s="273" t="s">
        <v>162</v>
      </c>
      <c r="B22" s="273"/>
      <c r="C22" s="273"/>
      <c r="D22" s="273"/>
      <c r="E22" s="273"/>
    </row>
    <row r="23" spans="1:5">
      <c r="A23" s="272" t="s">
        <v>163</v>
      </c>
    </row>
    <row r="24" spans="1:5">
      <c r="D24" s="148"/>
    </row>
    <row r="25" spans="1:5">
      <c r="D25" s="148"/>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E20" sqref="E20"/>
    </sheetView>
  </sheetViews>
  <sheetFormatPr baseColWidth="10" defaultColWidth="9.140625" defaultRowHeight="11.25"/>
  <cols>
    <col min="1" max="1" width="35.7109375" style="120" customWidth="1"/>
    <col min="2" max="2" width="13.85546875" style="120" bestFit="1" customWidth="1"/>
    <col min="3" max="3" width="18.85546875" style="120" customWidth="1"/>
    <col min="4" max="4" width="13.42578125" style="120" bestFit="1" customWidth="1"/>
    <col min="5" max="16384" width="9.140625" style="120"/>
  </cols>
  <sheetData>
    <row r="1" spans="1:6">
      <c r="A1" s="271" t="s">
        <v>174</v>
      </c>
      <c r="B1" s="123"/>
      <c r="C1" s="123"/>
      <c r="D1" s="123"/>
      <c r="E1" s="123"/>
    </row>
    <row r="2" spans="1:6">
      <c r="A2" s="123"/>
    </row>
    <row r="3" spans="1:6">
      <c r="E3" s="124"/>
      <c r="F3" s="124" t="s">
        <v>164</v>
      </c>
    </row>
    <row r="4" spans="1:6" ht="22.5">
      <c r="B4" s="149" t="s">
        <v>165</v>
      </c>
      <c r="C4" s="150" t="s">
        <v>175</v>
      </c>
      <c r="D4" s="151" t="s">
        <v>166</v>
      </c>
      <c r="E4" s="263" t="s">
        <v>167</v>
      </c>
      <c r="F4" s="264"/>
    </row>
    <row r="5" spans="1:6">
      <c r="A5" s="160" t="s">
        <v>168</v>
      </c>
      <c r="B5" s="161">
        <v>64964.899330000007</v>
      </c>
      <c r="C5" s="152">
        <v>17835.427800000005</v>
      </c>
      <c r="D5" s="161">
        <v>23117.798809999986</v>
      </c>
      <c r="E5" s="161">
        <v>88082.698139999979</v>
      </c>
      <c r="F5" s="162">
        <v>0.63339237045342234</v>
      </c>
    </row>
    <row r="6" spans="1:6">
      <c r="A6" s="163" t="s">
        <v>169</v>
      </c>
      <c r="B6" s="164">
        <v>11766.850340000001</v>
      </c>
      <c r="C6" s="153">
        <v>0</v>
      </c>
      <c r="D6" s="164">
        <v>1216.59995</v>
      </c>
      <c r="E6" s="164">
        <v>12983.450290000001</v>
      </c>
      <c r="F6" s="162">
        <v>9.3362471058465193E-2</v>
      </c>
    </row>
    <row r="7" spans="1:6">
      <c r="A7" s="165" t="s">
        <v>170</v>
      </c>
      <c r="B7" s="161">
        <v>36262.335849999996</v>
      </c>
      <c r="C7" s="152">
        <v>10770.14165</v>
      </c>
      <c r="D7" s="161">
        <v>1736.4970000000001</v>
      </c>
      <c r="E7" s="161">
        <v>37998.832849999992</v>
      </c>
      <c r="F7" s="162">
        <v>0.27324515848811254</v>
      </c>
    </row>
    <row r="8" spans="1:6">
      <c r="A8" s="166" t="s">
        <v>177</v>
      </c>
      <c r="B8" s="167">
        <v>112994.08551999999</v>
      </c>
      <c r="C8" s="154">
        <v>28605.569450000003</v>
      </c>
      <c r="D8" s="167">
        <v>26070.895759999989</v>
      </c>
      <c r="E8" s="167">
        <v>139064.98127999998</v>
      </c>
      <c r="F8" s="168">
        <v>1</v>
      </c>
    </row>
    <row r="9" spans="1:6">
      <c r="A9" s="169"/>
      <c r="B9" s="170"/>
      <c r="C9" s="155"/>
      <c r="D9" s="170"/>
      <c r="E9" s="171"/>
      <c r="F9" s="172"/>
    </row>
    <row r="10" spans="1:6">
      <c r="A10" s="156" t="s">
        <v>176</v>
      </c>
      <c r="B10" s="173">
        <v>20.333301035882958</v>
      </c>
      <c r="C10" s="157">
        <v>5.1475761076605675</v>
      </c>
      <c r="D10" s="173">
        <v>4.6914612328923635</v>
      </c>
      <c r="E10" s="174">
        <v>25.024762268775316</v>
      </c>
      <c r="F10" s="175"/>
    </row>
    <row r="11" spans="1:6" ht="22.5">
      <c r="A11" s="158" t="s">
        <v>171</v>
      </c>
      <c r="B11" s="176">
        <v>17.795146262093976</v>
      </c>
      <c r="C11" s="176">
        <v>5.2500966257877026</v>
      </c>
      <c r="D11" s="176">
        <v>3.7175404566905672</v>
      </c>
      <c r="E11" s="177">
        <v>21.512686718784551</v>
      </c>
      <c r="F11" s="178"/>
    </row>
    <row r="12" spans="1:6" s="180" customFormat="1">
      <c r="A12" s="179"/>
      <c r="B12" s="178"/>
      <c r="C12" s="178"/>
      <c r="D12" s="178"/>
      <c r="E12" s="178"/>
      <c r="F12" s="178"/>
    </row>
    <row r="13" spans="1:6">
      <c r="A13" s="123" t="s">
        <v>172</v>
      </c>
    </row>
    <row r="14" spans="1:6">
      <c r="A14" s="123" t="s">
        <v>178</v>
      </c>
    </row>
    <row r="15" spans="1:6">
      <c r="A15" s="272" t="s">
        <v>173</v>
      </c>
    </row>
    <row r="17" spans="2:5">
      <c r="B17" s="122"/>
      <c r="C17" s="122"/>
      <c r="D17" s="122"/>
      <c r="E17" s="122"/>
    </row>
    <row r="18" spans="2:5">
      <c r="B18" s="122"/>
      <c r="C18" s="122"/>
      <c r="D18" s="122"/>
      <c r="E18" s="122"/>
    </row>
    <row r="19" spans="2:5">
      <c r="B19" s="122"/>
      <c r="C19" s="122"/>
      <c r="D19" s="122"/>
      <c r="E19" s="122"/>
    </row>
    <row r="20" spans="2:5">
      <c r="B20" s="122"/>
      <c r="C20" s="122"/>
      <c r="D20" s="122"/>
      <c r="E20" s="122"/>
    </row>
    <row r="21" spans="2:5">
      <c r="B21" s="122"/>
      <c r="C21" s="122"/>
      <c r="D21" s="122"/>
      <c r="E21" s="122"/>
    </row>
    <row r="22" spans="2:5">
      <c r="B22" s="122"/>
      <c r="C22" s="122"/>
      <c r="D22" s="122"/>
      <c r="E22" s="122"/>
    </row>
    <row r="23" spans="2:5">
      <c r="C23" s="21"/>
      <c r="D23" s="159"/>
    </row>
  </sheetData>
  <mergeCells count="1">
    <mergeCell ref="E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tabSelected="1" workbookViewId="0">
      <selection activeCell="C23" sqref="C23"/>
    </sheetView>
  </sheetViews>
  <sheetFormatPr baseColWidth="10" defaultColWidth="7.140625" defaultRowHeight="11.25"/>
  <cols>
    <col min="1" max="1" width="7.140625" style="14"/>
    <col min="2" max="2" width="32.28515625" style="14" bestFit="1" customWidth="1"/>
    <col min="3" max="16384" width="7.140625" style="14"/>
  </cols>
  <sheetData>
    <row r="1" spans="1:25">
      <c r="A1" s="271" t="s">
        <v>192</v>
      </c>
    </row>
    <row r="3" spans="1:25">
      <c r="C3" s="274" t="s">
        <v>314</v>
      </c>
      <c r="E3" s="120"/>
      <c r="F3" s="181"/>
      <c r="G3" s="181"/>
      <c r="H3" s="181"/>
      <c r="I3" s="181"/>
      <c r="J3" s="181"/>
      <c r="K3" s="181"/>
      <c r="L3" s="181"/>
      <c r="M3" s="181"/>
      <c r="N3" s="181"/>
      <c r="O3" s="181"/>
      <c r="P3" s="181"/>
      <c r="Q3" s="181"/>
      <c r="R3" s="181"/>
      <c r="S3" s="181"/>
      <c r="T3" s="181"/>
      <c r="U3" s="181"/>
      <c r="V3" s="181"/>
      <c r="W3" s="181"/>
      <c r="X3" s="181"/>
      <c r="Y3" s="181"/>
    </row>
    <row r="4" spans="1:25">
      <c r="A4" s="35">
        <v>30</v>
      </c>
      <c r="B4" s="35" t="s">
        <v>179</v>
      </c>
      <c r="C4" s="184">
        <v>46.004489999999997</v>
      </c>
      <c r="E4" s="182"/>
      <c r="F4" s="185"/>
      <c r="G4" s="185"/>
      <c r="H4" s="184"/>
      <c r="I4" s="184"/>
      <c r="J4" s="184"/>
      <c r="K4" s="184"/>
      <c r="L4" s="184"/>
      <c r="M4" s="184"/>
      <c r="N4" s="184"/>
      <c r="O4" s="184"/>
      <c r="P4" s="184"/>
      <c r="Q4" s="184"/>
      <c r="R4" s="184"/>
      <c r="S4" s="184"/>
      <c r="T4" s="184"/>
      <c r="U4" s="184"/>
      <c r="V4" s="184"/>
      <c r="W4" s="184"/>
      <c r="X4" s="184"/>
      <c r="Y4" s="184"/>
    </row>
    <row r="5" spans="1:25">
      <c r="A5" s="35">
        <v>311</v>
      </c>
      <c r="B5" s="35" t="s">
        <v>180</v>
      </c>
      <c r="C5" s="184">
        <v>115.72162</v>
      </c>
      <c r="E5" s="182"/>
      <c r="F5" s="185"/>
      <c r="G5" s="185"/>
      <c r="H5" s="184"/>
      <c r="I5" s="184"/>
      <c r="J5" s="184"/>
      <c r="K5" s="184"/>
      <c r="L5" s="184"/>
      <c r="M5" s="184"/>
      <c r="N5" s="184"/>
      <c r="O5" s="184"/>
      <c r="P5" s="184"/>
      <c r="Q5" s="184"/>
      <c r="R5" s="184"/>
      <c r="S5" s="184"/>
      <c r="T5" s="184"/>
      <c r="U5" s="184"/>
      <c r="V5" s="184"/>
      <c r="W5" s="184"/>
      <c r="X5" s="184"/>
      <c r="Y5" s="184"/>
    </row>
    <row r="6" spans="1:25">
      <c r="A6" s="35">
        <v>312</v>
      </c>
      <c r="B6" s="35" t="s">
        <v>181</v>
      </c>
      <c r="C6" s="184">
        <v>7.8807399999999994</v>
      </c>
      <c r="E6" s="182"/>
      <c r="F6" s="185"/>
      <c r="G6" s="185"/>
      <c r="H6" s="184"/>
      <c r="I6" s="184"/>
      <c r="J6" s="184"/>
      <c r="K6" s="184"/>
      <c r="L6" s="184"/>
      <c r="M6" s="184"/>
      <c r="N6" s="184"/>
      <c r="O6" s="184"/>
      <c r="P6" s="184"/>
      <c r="Q6" s="184"/>
      <c r="R6" s="184"/>
      <c r="S6" s="184"/>
      <c r="T6" s="184"/>
      <c r="U6" s="184"/>
      <c r="V6" s="184"/>
      <c r="W6" s="184"/>
      <c r="X6" s="184"/>
      <c r="Y6" s="184"/>
    </row>
    <row r="7" spans="1:25">
      <c r="A7" s="35">
        <v>313</v>
      </c>
      <c r="B7" s="35" t="s">
        <v>182</v>
      </c>
      <c r="C7" s="184">
        <v>46.602699999999999</v>
      </c>
      <c r="E7" s="182"/>
      <c r="F7" s="185"/>
      <c r="G7" s="185"/>
      <c r="H7" s="184"/>
      <c r="I7" s="184"/>
      <c r="J7" s="184"/>
      <c r="K7" s="184"/>
      <c r="L7" s="184"/>
      <c r="M7" s="184"/>
      <c r="N7" s="184"/>
      <c r="O7" s="184"/>
      <c r="P7" s="184"/>
      <c r="Q7" s="184"/>
      <c r="R7" s="184"/>
      <c r="S7" s="184"/>
      <c r="T7" s="184"/>
      <c r="U7" s="184"/>
      <c r="V7" s="184"/>
      <c r="W7" s="184"/>
      <c r="X7" s="184"/>
      <c r="Y7" s="184"/>
    </row>
    <row r="8" spans="1:25">
      <c r="A8" s="35">
        <v>314</v>
      </c>
      <c r="B8" s="35" t="s">
        <v>183</v>
      </c>
      <c r="C8" s="184">
        <v>28.290010000000002</v>
      </c>
      <c r="E8" s="182"/>
      <c r="F8" s="185"/>
      <c r="G8" s="185"/>
      <c r="H8" s="184"/>
      <c r="I8" s="184"/>
      <c r="J8" s="184"/>
      <c r="K8" s="184"/>
      <c r="L8" s="184"/>
      <c r="M8" s="184"/>
      <c r="N8" s="184"/>
      <c r="O8" s="184"/>
      <c r="P8" s="184"/>
      <c r="Q8" s="184"/>
      <c r="R8" s="184"/>
      <c r="S8" s="184"/>
      <c r="T8" s="184"/>
      <c r="U8" s="184"/>
      <c r="V8" s="184"/>
      <c r="W8" s="184"/>
      <c r="X8" s="184"/>
      <c r="Y8" s="184"/>
    </row>
    <row r="9" spans="1:25">
      <c r="A9" s="35">
        <v>321</v>
      </c>
      <c r="B9" s="35" t="s">
        <v>184</v>
      </c>
      <c r="C9" s="184">
        <v>99.592559999999992</v>
      </c>
      <c r="E9" s="182"/>
      <c r="F9" s="185"/>
      <c r="G9" s="185"/>
      <c r="H9" s="184"/>
      <c r="I9" s="184"/>
      <c r="J9" s="184"/>
      <c r="K9" s="184"/>
      <c r="L9" s="184"/>
      <c r="M9" s="184"/>
      <c r="N9" s="184"/>
      <c r="O9" s="184"/>
      <c r="P9" s="184"/>
      <c r="Q9" s="184"/>
      <c r="R9" s="184"/>
      <c r="S9" s="184"/>
      <c r="T9" s="184"/>
      <c r="U9" s="184"/>
      <c r="V9" s="184"/>
      <c r="W9" s="184"/>
      <c r="X9" s="184"/>
      <c r="Y9" s="184"/>
    </row>
    <row r="10" spans="1:25">
      <c r="A10" s="35">
        <v>322</v>
      </c>
      <c r="B10" s="35" t="s">
        <v>185</v>
      </c>
      <c r="C10" s="184">
        <v>77.620260000000002</v>
      </c>
      <c r="E10" s="182"/>
      <c r="F10" s="185"/>
      <c r="G10" s="185"/>
      <c r="H10" s="184"/>
      <c r="I10" s="184"/>
      <c r="J10" s="184"/>
      <c r="K10" s="184"/>
      <c r="L10" s="184"/>
      <c r="M10" s="184"/>
      <c r="N10" s="184"/>
      <c r="O10" s="184"/>
      <c r="P10" s="184"/>
      <c r="Q10" s="184"/>
      <c r="R10" s="184"/>
      <c r="S10" s="184"/>
      <c r="T10" s="184"/>
      <c r="U10" s="184"/>
      <c r="V10" s="184"/>
      <c r="W10" s="184"/>
      <c r="X10" s="184"/>
      <c r="Y10" s="184"/>
    </row>
    <row r="11" spans="1:25">
      <c r="A11" s="35">
        <v>323</v>
      </c>
      <c r="B11" s="35" t="s">
        <v>186</v>
      </c>
      <c r="C11" s="184">
        <v>4.8138800000000002</v>
      </c>
      <c r="E11" s="182"/>
      <c r="F11" s="185"/>
      <c r="G11" s="185"/>
      <c r="H11" s="184"/>
      <c r="I11" s="184"/>
      <c r="J11" s="184"/>
      <c r="K11" s="184"/>
      <c r="L11" s="184"/>
      <c r="M11" s="184"/>
      <c r="N11" s="184"/>
      <c r="O11" s="184"/>
      <c r="P11" s="184"/>
      <c r="Q11" s="184"/>
      <c r="R11" s="184"/>
      <c r="S11" s="184"/>
      <c r="T11" s="184"/>
      <c r="U11" s="184"/>
      <c r="V11" s="184"/>
      <c r="W11" s="184"/>
      <c r="X11" s="184"/>
      <c r="Y11" s="184"/>
    </row>
    <row r="12" spans="1:25">
      <c r="A12" s="35">
        <v>324</v>
      </c>
      <c r="B12" s="35" t="s">
        <v>187</v>
      </c>
      <c r="C12" s="184">
        <v>28.968389999999999</v>
      </c>
      <c r="E12" s="182"/>
      <c r="F12" s="185"/>
      <c r="G12" s="185"/>
      <c r="H12" s="184"/>
      <c r="I12" s="184"/>
      <c r="J12" s="184"/>
      <c r="K12" s="184"/>
      <c r="L12" s="184"/>
      <c r="M12" s="184"/>
      <c r="N12" s="184"/>
      <c r="O12" s="184"/>
      <c r="P12" s="184"/>
      <c r="Q12" s="184"/>
      <c r="R12" s="184"/>
      <c r="S12" s="184"/>
      <c r="T12" s="184"/>
      <c r="U12" s="184"/>
      <c r="V12" s="184"/>
      <c r="W12" s="184"/>
      <c r="X12" s="184"/>
      <c r="Y12" s="184"/>
    </row>
    <row r="13" spans="1:25">
      <c r="A13" s="35">
        <v>33</v>
      </c>
      <c r="B13" s="35" t="s">
        <v>188</v>
      </c>
      <c r="C13" s="184">
        <v>85.591279999999998</v>
      </c>
      <c r="E13" s="182"/>
      <c r="F13" s="185"/>
      <c r="G13" s="185"/>
      <c r="H13" s="184"/>
      <c r="I13" s="184"/>
      <c r="J13" s="184"/>
      <c r="K13" s="184"/>
      <c r="L13" s="184"/>
      <c r="M13" s="184"/>
      <c r="N13" s="184"/>
      <c r="O13" s="184"/>
      <c r="P13" s="184"/>
      <c r="Q13" s="184"/>
      <c r="R13" s="184"/>
      <c r="S13" s="184"/>
      <c r="T13" s="184"/>
      <c r="U13" s="184"/>
      <c r="V13" s="184"/>
      <c r="W13" s="184"/>
      <c r="X13" s="184"/>
      <c r="Y13" s="184"/>
    </row>
    <row r="14" spans="1:25">
      <c r="A14" s="35"/>
      <c r="B14" s="35" t="s">
        <v>189</v>
      </c>
      <c r="C14" s="184">
        <v>9.4235900000000008</v>
      </c>
      <c r="E14" s="183"/>
      <c r="F14" s="185"/>
      <c r="G14" s="185"/>
      <c r="H14" s="184"/>
      <c r="I14" s="184"/>
      <c r="J14" s="184"/>
      <c r="K14" s="184"/>
      <c r="L14" s="184"/>
      <c r="M14" s="184"/>
      <c r="N14" s="184"/>
      <c r="O14" s="184"/>
      <c r="P14" s="184"/>
      <c r="Q14" s="184"/>
      <c r="R14" s="184"/>
      <c r="S14" s="184"/>
      <c r="T14" s="184"/>
      <c r="U14" s="184"/>
      <c r="V14" s="184"/>
      <c r="W14" s="184"/>
      <c r="X14" s="184"/>
      <c r="Y14" s="184"/>
    </row>
    <row r="16" spans="1:25">
      <c r="A16" s="37" t="s">
        <v>190</v>
      </c>
    </row>
    <row r="17" spans="1:1">
      <c r="A17" s="37" t="s">
        <v>191</v>
      </c>
    </row>
    <row r="18" spans="1:1">
      <c r="A18" s="123" t="s">
        <v>163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19" sqref="A19"/>
    </sheetView>
  </sheetViews>
  <sheetFormatPr baseColWidth="10" defaultColWidth="11.42578125" defaultRowHeight="11.25"/>
  <cols>
    <col min="1" max="1" width="22.85546875" style="14" customWidth="1"/>
    <col min="2" max="16384" width="11.42578125" style="14"/>
  </cols>
  <sheetData>
    <row r="1" spans="1:10">
      <c r="A1" s="35" t="s">
        <v>200</v>
      </c>
    </row>
    <row r="3" spans="1:10" ht="14.25">
      <c r="B3" s="254"/>
      <c r="C3" s="255" t="s">
        <v>289</v>
      </c>
      <c r="D3" s="255"/>
      <c r="E3" s="255"/>
      <c r="F3" s="255"/>
      <c r="G3" s="255"/>
      <c r="H3" s="255"/>
      <c r="I3" s="255"/>
      <c r="J3" s="255"/>
    </row>
    <row r="4" spans="1:10" ht="123.75">
      <c r="A4" s="257"/>
      <c r="B4" s="258" t="s">
        <v>298</v>
      </c>
      <c r="C4" s="256" t="s">
        <v>290</v>
      </c>
      <c r="D4" s="256" t="s">
        <v>291</v>
      </c>
      <c r="E4" s="256" t="s">
        <v>292</v>
      </c>
      <c r="F4" s="256" t="s">
        <v>293</v>
      </c>
      <c r="G4" s="256" t="s">
        <v>294</v>
      </c>
      <c r="H4" s="256" t="s">
        <v>295</v>
      </c>
      <c r="I4" s="256" t="s">
        <v>296</v>
      </c>
      <c r="J4" s="256" t="s">
        <v>297</v>
      </c>
    </row>
    <row r="5" spans="1:10">
      <c r="A5" s="259" t="s">
        <v>299</v>
      </c>
      <c r="B5" s="259">
        <v>184</v>
      </c>
      <c r="C5" s="260">
        <v>0</v>
      </c>
      <c r="D5" s="260">
        <v>34.239130434782602</v>
      </c>
      <c r="E5" s="260">
        <v>0</v>
      </c>
      <c r="F5" s="260">
        <v>3.2608695652173898</v>
      </c>
      <c r="G5" s="260">
        <v>20.652173913043502</v>
      </c>
      <c r="H5" s="260">
        <v>17.3913043478261</v>
      </c>
      <c r="I5" s="260">
        <v>13.586956521739101</v>
      </c>
      <c r="J5" s="260">
        <v>10.869565217391299</v>
      </c>
    </row>
    <row r="6" spans="1:10">
      <c r="A6" s="261" t="s">
        <v>300</v>
      </c>
      <c r="B6" s="262">
        <v>133</v>
      </c>
      <c r="C6" s="260">
        <v>0</v>
      </c>
      <c r="D6" s="260">
        <v>35.338345864661697</v>
      </c>
      <c r="E6" s="260">
        <v>0</v>
      </c>
      <c r="F6" s="260">
        <v>1.5037593984962401</v>
      </c>
      <c r="G6" s="260">
        <v>21.804511278195498</v>
      </c>
      <c r="H6" s="260">
        <v>18.045112781954899</v>
      </c>
      <c r="I6" s="260">
        <v>13.533834586466201</v>
      </c>
      <c r="J6" s="260">
        <v>9.77443609022556</v>
      </c>
    </row>
    <row r="7" spans="1:10">
      <c r="A7" s="261" t="s">
        <v>301</v>
      </c>
      <c r="B7" s="262">
        <v>4</v>
      </c>
      <c r="C7" s="260">
        <v>0</v>
      </c>
      <c r="D7" s="260">
        <v>50</v>
      </c>
      <c r="E7" s="260">
        <v>0</v>
      </c>
      <c r="F7" s="260">
        <v>0</v>
      </c>
      <c r="G7" s="260">
        <v>0</v>
      </c>
      <c r="H7" s="260">
        <v>50</v>
      </c>
      <c r="I7" s="260">
        <v>0</v>
      </c>
      <c r="J7" s="260">
        <v>0</v>
      </c>
    </row>
    <row r="8" spans="1:10">
      <c r="A8" s="261" t="s">
        <v>302</v>
      </c>
      <c r="B8" s="262">
        <v>47</v>
      </c>
      <c r="C8" s="260">
        <v>0</v>
      </c>
      <c r="D8" s="260">
        <v>29.787234042553202</v>
      </c>
      <c r="E8" s="260">
        <v>0</v>
      </c>
      <c r="F8" s="260">
        <v>8.5106382978723403</v>
      </c>
      <c r="G8" s="260">
        <v>19.148936170212799</v>
      </c>
      <c r="H8" s="260">
        <v>12.7659574468085</v>
      </c>
      <c r="I8" s="260">
        <v>14.893617021276601</v>
      </c>
      <c r="J8" s="260">
        <v>14.893617021276601</v>
      </c>
    </row>
    <row r="9" spans="1:10">
      <c r="A9" s="259" t="s">
        <v>303</v>
      </c>
      <c r="B9" s="259">
        <v>122</v>
      </c>
      <c r="C9" s="260">
        <v>0</v>
      </c>
      <c r="D9" s="260">
        <v>23.770491803278698</v>
      </c>
      <c r="E9" s="260">
        <v>0</v>
      </c>
      <c r="F9" s="260">
        <v>5.7377049180327901</v>
      </c>
      <c r="G9" s="260">
        <v>30.327868852459002</v>
      </c>
      <c r="H9" s="260">
        <v>16.393442622950801</v>
      </c>
      <c r="I9" s="260">
        <v>9.0163934426229506</v>
      </c>
      <c r="J9" s="260">
        <v>14.7540983606557</v>
      </c>
    </row>
    <row r="10" spans="1:10">
      <c r="A10" s="259" t="s">
        <v>304</v>
      </c>
      <c r="B10" s="259">
        <v>382</v>
      </c>
      <c r="C10" s="260">
        <v>0</v>
      </c>
      <c r="D10" s="260">
        <v>17.539267015706798</v>
      </c>
      <c r="E10" s="260">
        <v>0</v>
      </c>
      <c r="F10" s="260">
        <v>10.2094240837696</v>
      </c>
      <c r="G10" s="260">
        <v>21.204188481675398</v>
      </c>
      <c r="H10" s="260">
        <v>21.465968586387401</v>
      </c>
      <c r="I10" s="260">
        <v>13.350785340314101</v>
      </c>
      <c r="J10" s="260">
        <v>16.230366492146601</v>
      </c>
    </row>
    <row r="11" spans="1:10">
      <c r="A11" s="259" t="s">
        <v>305</v>
      </c>
      <c r="B11" s="259">
        <v>69</v>
      </c>
      <c r="C11" s="260">
        <v>0</v>
      </c>
      <c r="D11" s="260">
        <v>49.2753623188406</v>
      </c>
      <c r="E11" s="260">
        <v>0</v>
      </c>
      <c r="F11" s="260">
        <v>2.8985507246376798</v>
      </c>
      <c r="G11" s="260">
        <v>23.188405797101399</v>
      </c>
      <c r="H11" s="260">
        <v>8.6956521739130395</v>
      </c>
      <c r="I11" s="260">
        <v>5.7971014492753596</v>
      </c>
      <c r="J11" s="260">
        <v>10.144927536231901</v>
      </c>
    </row>
    <row r="12" spans="1:10">
      <c r="A12" s="261" t="s">
        <v>306</v>
      </c>
      <c r="B12" s="262">
        <v>47</v>
      </c>
      <c r="C12" s="260">
        <v>0</v>
      </c>
      <c r="D12" s="260">
        <v>40.425531914893597</v>
      </c>
      <c r="E12" s="260">
        <v>0</v>
      </c>
      <c r="F12" s="260">
        <v>2.1276595744680802</v>
      </c>
      <c r="G12" s="260">
        <v>23.404255319148898</v>
      </c>
      <c r="H12" s="260">
        <v>12.7659574468085</v>
      </c>
      <c r="I12" s="260">
        <v>6.3829787234042596</v>
      </c>
      <c r="J12" s="260">
        <v>14.893617021276601</v>
      </c>
    </row>
    <row r="13" spans="1:10">
      <c r="A13" s="261" t="s">
        <v>307</v>
      </c>
      <c r="B13" s="262">
        <v>21</v>
      </c>
      <c r="C13" s="260">
        <v>0</v>
      </c>
      <c r="D13" s="260">
        <v>66.6666666666667</v>
      </c>
      <c r="E13" s="260">
        <v>0</v>
      </c>
      <c r="F13" s="260">
        <v>4.7619047619047601</v>
      </c>
      <c r="G13" s="260">
        <v>23.8095238095238</v>
      </c>
      <c r="H13" s="260">
        <v>0</v>
      </c>
      <c r="I13" s="260">
        <v>4.7619047619047601</v>
      </c>
      <c r="J13" s="260">
        <v>0</v>
      </c>
    </row>
    <row r="14" spans="1:10">
      <c r="A14" s="261" t="s">
        <v>308</v>
      </c>
      <c r="B14" s="262">
        <v>1</v>
      </c>
      <c r="C14" s="260">
        <v>0</v>
      </c>
      <c r="D14" s="260">
        <v>100</v>
      </c>
      <c r="E14" s="260">
        <v>0</v>
      </c>
      <c r="F14" s="260">
        <v>0</v>
      </c>
      <c r="G14" s="260">
        <v>0</v>
      </c>
      <c r="H14" s="260">
        <v>0</v>
      </c>
      <c r="I14" s="260">
        <v>0</v>
      </c>
      <c r="J14" s="260">
        <v>0</v>
      </c>
    </row>
    <row r="15" spans="1:10">
      <c r="A15" s="259" t="s">
        <v>309</v>
      </c>
      <c r="B15" s="259">
        <v>40</v>
      </c>
      <c r="C15" s="260">
        <v>0</v>
      </c>
      <c r="D15" s="260">
        <v>52.5</v>
      </c>
      <c r="E15" s="260">
        <v>0</v>
      </c>
      <c r="F15" s="260">
        <v>2.5</v>
      </c>
      <c r="G15" s="260">
        <v>30</v>
      </c>
      <c r="H15" s="260">
        <v>2.5</v>
      </c>
      <c r="I15" s="260">
        <v>5</v>
      </c>
      <c r="J15" s="260">
        <v>7.5</v>
      </c>
    </row>
    <row r="16" spans="1:10">
      <c r="A16" s="261" t="s">
        <v>310</v>
      </c>
      <c r="B16" s="262">
        <v>26</v>
      </c>
      <c r="C16" s="260">
        <v>0</v>
      </c>
      <c r="D16" s="260">
        <v>38.461538461538503</v>
      </c>
      <c r="E16" s="260">
        <v>0</v>
      </c>
      <c r="F16" s="260">
        <v>3.8461538461538498</v>
      </c>
      <c r="G16" s="260">
        <v>38.461538461538503</v>
      </c>
      <c r="H16" s="260">
        <v>3.8461538461538498</v>
      </c>
      <c r="I16" s="260">
        <v>7.6923076923076898</v>
      </c>
      <c r="J16" s="260">
        <v>7.6923076923076898</v>
      </c>
    </row>
    <row r="17" spans="1:10">
      <c r="A17" s="261" t="s">
        <v>311</v>
      </c>
      <c r="B17" s="262">
        <v>14</v>
      </c>
      <c r="C17" s="260">
        <v>0</v>
      </c>
      <c r="D17" s="260">
        <v>78.571428571428598</v>
      </c>
      <c r="E17" s="260">
        <v>0</v>
      </c>
      <c r="F17" s="260">
        <v>0</v>
      </c>
      <c r="G17" s="260">
        <v>14.285714285714301</v>
      </c>
      <c r="H17" s="260">
        <v>0</v>
      </c>
      <c r="I17" s="260">
        <v>0</v>
      </c>
      <c r="J17" s="260">
        <v>7.1428571428571397</v>
      </c>
    </row>
    <row r="19" spans="1:10">
      <c r="A19" s="37" t="s">
        <v>288</v>
      </c>
    </row>
    <row r="20" spans="1:10">
      <c r="A20" s="37" t="s">
        <v>273</v>
      </c>
    </row>
    <row r="21" spans="1:10">
      <c r="A21" s="37" t="s">
        <v>274</v>
      </c>
    </row>
    <row r="22" spans="1:10">
      <c r="A22" s="37" t="s">
        <v>275</v>
      </c>
    </row>
    <row r="23" spans="1:10">
      <c r="A23" s="37" t="s">
        <v>276</v>
      </c>
    </row>
    <row r="24" spans="1:10">
      <c r="A24" s="37" t="s">
        <v>277</v>
      </c>
    </row>
    <row r="25" spans="1:10">
      <c r="A25" s="37" t="s">
        <v>278</v>
      </c>
    </row>
    <row r="26" spans="1:10">
      <c r="A26" s="37" t="s">
        <v>279</v>
      </c>
    </row>
    <row r="27" spans="1:10">
      <c r="A27" s="37" t="s">
        <v>280</v>
      </c>
    </row>
    <row r="29" spans="1:10">
      <c r="A29" s="37" t="s">
        <v>283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heetViews>
  <sheetFormatPr baseColWidth="10" defaultRowHeight="15"/>
  <sheetData>
    <row r="1" spans="1:1">
      <c r="A1" s="35" t="s">
        <v>284</v>
      </c>
    </row>
    <row r="19" spans="1:1">
      <c r="A19" s="37" t="s">
        <v>88</v>
      </c>
    </row>
    <row r="20" spans="1:1">
      <c r="A20" s="37" t="s">
        <v>87</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heetViews>
  <sheetFormatPr baseColWidth="10" defaultRowHeight="15"/>
  <cols>
    <col min="1" max="1" width="73.140625" customWidth="1"/>
    <col min="2" max="2" width="18.7109375" customWidth="1"/>
    <col min="3" max="3" width="17.42578125" customWidth="1"/>
    <col min="4" max="4" width="16" customWidth="1"/>
  </cols>
  <sheetData>
    <row r="1" spans="1:5">
      <c r="A1" s="35" t="s">
        <v>202</v>
      </c>
    </row>
    <row r="2" spans="1:5" ht="15.75" thickBot="1"/>
    <row r="3" spans="1:5">
      <c r="A3" s="266"/>
      <c r="B3" s="265" t="s">
        <v>89</v>
      </c>
      <c r="C3" s="265"/>
      <c r="D3" s="93" t="s">
        <v>90</v>
      </c>
      <c r="E3" s="14"/>
    </row>
    <row r="4" spans="1:5">
      <c r="A4" s="267"/>
      <c r="B4" s="57" t="s">
        <v>91</v>
      </c>
      <c r="C4" s="57" t="s">
        <v>92</v>
      </c>
      <c r="D4" s="95" t="s">
        <v>92</v>
      </c>
      <c r="E4" s="14"/>
    </row>
    <row r="5" spans="1:5">
      <c r="A5" s="116" t="s">
        <v>93</v>
      </c>
      <c r="B5" s="7">
        <v>1409.41</v>
      </c>
      <c r="C5" s="97">
        <v>4.7452549470632086E-2</v>
      </c>
      <c r="D5" s="98">
        <v>5.9695999446711168E-2</v>
      </c>
      <c r="E5" s="14"/>
    </row>
    <row r="6" spans="1:5">
      <c r="A6" s="117" t="s">
        <v>94</v>
      </c>
      <c r="B6" s="7">
        <v>4991.33</v>
      </c>
      <c r="C6" s="97">
        <v>0.16804998811506236</v>
      </c>
      <c r="D6" s="98">
        <v>0.16652224216969219</v>
      </c>
      <c r="E6" s="14"/>
    </row>
    <row r="7" spans="1:5">
      <c r="A7" s="117" t="s">
        <v>95</v>
      </c>
      <c r="B7" s="7">
        <v>1105.28</v>
      </c>
      <c r="C7" s="97">
        <v>3.7212985489602196E-2</v>
      </c>
      <c r="D7" s="98">
        <v>3.4457912342882424E-2</v>
      </c>
      <c r="E7" s="14"/>
    </row>
    <row r="8" spans="1:5">
      <c r="A8" s="117" t="s">
        <v>96</v>
      </c>
      <c r="B8" s="7">
        <v>1447.23</v>
      </c>
      <c r="C8" s="97">
        <v>4.8725887548962239E-2</v>
      </c>
      <c r="D8" s="98">
        <v>3.8737868163101881E-2</v>
      </c>
      <c r="E8" s="14"/>
    </row>
    <row r="9" spans="1:5">
      <c r="A9" s="117" t="s">
        <v>97</v>
      </c>
      <c r="B9" s="7">
        <v>3516.91</v>
      </c>
      <c r="C9" s="97">
        <v>0.11840865735219749</v>
      </c>
      <c r="D9" s="98">
        <v>0.12494811875545007</v>
      </c>
      <c r="E9" s="14"/>
    </row>
    <row r="10" spans="1:5">
      <c r="A10" s="117" t="s">
        <v>98</v>
      </c>
      <c r="B10" s="7">
        <v>2769.17</v>
      </c>
      <c r="C10" s="97">
        <v>9.3233463944196682E-2</v>
      </c>
      <c r="D10" s="98">
        <v>0.11310917080418117</v>
      </c>
      <c r="E10" s="14"/>
    </row>
    <row r="11" spans="1:5">
      <c r="A11" s="117" t="s">
        <v>99</v>
      </c>
      <c r="B11" s="7">
        <v>2807.54</v>
      </c>
      <c r="C11" s="97">
        <v>9.4525319630752155E-2</v>
      </c>
      <c r="D11" s="98">
        <v>9.7872196110896079E-2</v>
      </c>
      <c r="E11" s="14"/>
    </row>
    <row r="12" spans="1:5">
      <c r="A12" s="117" t="s">
        <v>100</v>
      </c>
      <c r="B12" s="7">
        <v>2544.79</v>
      </c>
      <c r="C12" s="97">
        <v>8.5678953155838136E-2</v>
      </c>
      <c r="D12" s="98">
        <v>9.5598695604895104E-2</v>
      </c>
      <c r="E12" s="14"/>
    </row>
    <row r="13" spans="1:5">
      <c r="A13" s="117" t="s">
        <v>101</v>
      </c>
      <c r="B13" s="7">
        <v>257.43</v>
      </c>
      <c r="C13" s="97">
        <v>8.6672507008073007E-3</v>
      </c>
      <c r="D13" s="98">
        <v>1.9245119038344E-2</v>
      </c>
      <c r="E13" s="14"/>
    </row>
    <row r="14" spans="1:5">
      <c r="A14" s="117" t="s">
        <v>102</v>
      </c>
      <c r="B14" s="7">
        <v>1203.3599999999999</v>
      </c>
      <c r="C14" s="97">
        <v>4.0515180061855546E-2</v>
      </c>
      <c r="D14" s="98">
        <v>2.8537571770270137E-2</v>
      </c>
      <c r="E14" s="14"/>
    </row>
    <row r="15" spans="1:5">
      <c r="A15" s="117" t="s">
        <v>103</v>
      </c>
      <c r="B15" s="7">
        <v>1544.03</v>
      </c>
      <c r="C15" s="97">
        <v>5.1984986596618481E-2</v>
      </c>
      <c r="D15" s="98">
        <v>4.3171261644376097E-2</v>
      </c>
      <c r="E15" s="14"/>
    </row>
    <row r="16" spans="1:5">
      <c r="A16" s="117" t="s">
        <v>104</v>
      </c>
      <c r="B16" s="7">
        <v>2940.84</v>
      </c>
      <c r="C16" s="97">
        <v>9.9013314496997795E-2</v>
      </c>
      <c r="D16" s="98">
        <v>9.4039804299070953E-2</v>
      </c>
      <c r="E16" s="14"/>
    </row>
    <row r="17" spans="1:5">
      <c r="A17" s="117" t="s">
        <v>105</v>
      </c>
      <c r="B17" s="7">
        <v>3164.14</v>
      </c>
      <c r="C17" s="97">
        <v>0.10653146343647753</v>
      </c>
      <c r="D17" s="98">
        <v>8.4064039850128724E-2</v>
      </c>
      <c r="E17" s="14"/>
    </row>
    <row r="18" spans="1:5">
      <c r="A18" s="94" t="s">
        <v>106</v>
      </c>
      <c r="B18" s="59">
        <v>29701.46</v>
      </c>
      <c r="C18" s="60">
        <v>1</v>
      </c>
      <c r="D18" s="118">
        <v>1</v>
      </c>
      <c r="E18" s="14"/>
    </row>
    <row r="19" spans="1:5" ht="15.75" thickBot="1">
      <c r="A19" s="100" t="s">
        <v>107</v>
      </c>
      <c r="B19" s="101" t="s">
        <v>108</v>
      </c>
      <c r="C19" s="102">
        <v>1.4172324088495237E-2</v>
      </c>
      <c r="D19" s="103">
        <v>2.2794628659025366E-2</v>
      </c>
      <c r="E19" s="14"/>
    </row>
    <row r="20" spans="1:5">
      <c r="A20" s="14"/>
      <c r="B20" s="14"/>
      <c r="C20" s="14"/>
      <c r="D20" s="14"/>
      <c r="E20" s="14"/>
    </row>
    <row r="21" spans="1:5">
      <c r="A21" s="37" t="s">
        <v>109</v>
      </c>
      <c r="B21" s="14"/>
      <c r="C21" s="14"/>
      <c r="D21" s="14"/>
      <c r="E21" s="14"/>
    </row>
    <row r="22" spans="1:5">
      <c r="A22" s="37" t="s">
        <v>87</v>
      </c>
      <c r="B22" s="14"/>
      <c r="C22" s="14"/>
      <c r="D22" s="14"/>
      <c r="E22" s="14"/>
    </row>
    <row r="23" spans="1:5">
      <c r="A23" s="37" t="s">
        <v>110</v>
      </c>
      <c r="B23" s="14"/>
      <c r="C23" s="14"/>
      <c r="D23" s="14"/>
      <c r="E23" s="14"/>
    </row>
    <row r="24" spans="1:5">
      <c r="A24" s="14"/>
      <c r="B24" s="14"/>
      <c r="C24" s="14"/>
      <c r="D24" s="14"/>
      <c r="E24" s="14"/>
    </row>
    <row r="25" spans="1:5">
      <c r="A25" s="14"/>
      <c r="B25" s="14"/>
      <c r="C25" s="14"/>
      <c r="D25" s="14"/>
      <c r="E25" s="14"/>
    </row>
    <row r="26" spans="1:5">
      <c r="A26" s="14"/>
      <c r="B26" s="14"/>
      <c r="C26" s="14"/>
      <c r="D26" s="14"/>
      <c r="E26" s="14"/>
    </row>
    <row r="27" spans="1:5">
      <c r="A27" s="14"/>
      <c r="B27" s="14"/>
      <c r="C27" s="14"/>
      <c r="D27" s="14"/>
      <c r="E27" s="14"/>
    </row>
    <row r="28" spans="1:5">
      <c r="A28" s="14"/>
      <c r="B28" s="14"/>
      <c r="C28" s="58"/>
      <c r="D28" s="14"/>
      <c r="E28" s="14"/>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A33" sqref="A33"/>
    </sheetView>
  </sheetViews>
  <sheetFormatPr baseColWidth="10" defaultRowHeight="15"/>
  <cols>
    <col min="1" max="1" width="81.28515625" customWidth="1"/>
    <col min="2" max="2" width="16.42578125" customWidth="1"/>
    <col min="3" max="3" width="17.28515625" customWidth="1"/>
    <col min="4" max="4" width="19" customWidth="1"/>
  </cols>
  <sheetData>
    <row r="1" spans="1:8">
      <c r="A1" s="35" t="s">
        <v>285</v>
      </c>
    </row>
    <row r="2" spans="1:8" s="14" customFormat="1" ht="12" thickBot="1"/>
    <row r="3" spans="1:8" s="14" customFormat="1" ht="11.25">
      <c r="A3" s="108" t="s">
        <v>111</v>
      </c>
      <c r="B3" s="112" t="s">
        <v>91</v>
      </c>
      <c r="C3" s="113" t="s">
        <v>112</v>
      </c>
      <c r="D3" s="109" t="s">
        <v>113</v>
      </c>
      <c r="E3" s="61"/>
      <c r="F3" s="61"/>
      <c r="G3" s="65"/>
      <c r="H3" s="65"/>
    </row>
    <row r="4" spans="1:8" s="14" customFormat="1" ht="11.25">
      <c r="A4" s="104" t="s">
        <v>94</v>
      </c>
      <c r="B4" s="110">
        <v>3002.46</v>
      </c>
      <c r="C4" s="111">
        <v>0.52063308087368354</v>
      </c>
      <c r="D4" s="105">
        <v>18445</v>
      </c>
      <c r="E4" s="61"/>
      <c r="F4" s="61"/>
      <c r="G4" s="65"/>
      <c r="H4" s="65"/>
    </row>
    <row r="5" spans="1:8" s="14" customFormat="1" ht="11.25">
      <c r="A5" s="104" t="s">
        <v>97</v>
      </c>
      <c r="B5" s="110">
        <v>2750.5</v>
      </c>
      <c r="C5" s="111">
        <v>0.45361570623523001</v>
      </c>
      <c r="D5" s="105">
        <v>9402</v>
      </c>
      <c r="E5" s="61"/>
      <c r="F5" s="61"/>
      <c r="G5" s="65"/>
      <c r="H5" s="65"/>
    </row>
    <row r="6" spans="1:8" s="14" customFormat="1" ht="11.25">
      <c r="A6" s="104" t="s">
        <v>98</v>
      </c>
      <c r="B6" s="110">
        <v>1580.06</v>
      </c>
      <c r="C6" s="111">
        <v>0.62052073971874488</v>
      </c>
      <c r="D6" s="105">
        <v>24560.5</v>
      </c>
      <c r="E6" s="61"/>
      <c r="F6" s="61"/>
      <c r="G6" s="65"/>
      <c r="H6" s="65"/>
    </row>
    <row r="7" spans="1:8" s="14" customFormat="1" ht="11.25">
      <c r="A7" s="104" t="s">
        <v>99</v>
      </c>
      <c r="B7" s="110">
        <v>2617.9</v>
      </c>
      <c r="C7" s="111">
        <v>0.41572252568852891</v>
      </c>
      <c r="D7" s="105">
        <v>13134</v>
      </c>
      <c r="E7" s="61"/>
      <c r="F7" s="61"/>
      <c r="G7" s="65"/>
      <c r="H7" s="65"/>
    </row>
    <row r="8" spans="1:8" s="14" customFormat="1" ht="11.25">
      <c r="A8" s="104" t="s">
        <v>100</v>
      </c>
      <c r="B8" s="110">
        <v>2237.39</v>
      </c>
      <c r="C8" s="111">
        <v>0.70629170596096347</v>
      </c>
      <c r="D8" s="105">
        <v>35090.5</v>
      </c>
      <c r="E8" s="61"/>
      <c r="F8" s="61"/>
      <c r="G8" s="65"/>
      <c r="H8" s="65"/>
    </row>
    <row r="9" spans="1:8" s="14" customFormat="1" ht="11.25">
      <c r="A9" s="104" t="s">
        <v>103</v>
      </c>
      <c r="B9" s="110">
        <v>1544.03</v>
      </c>
      <c r="C9" s="111">
        <v>0.85344196680116324</v>
      </c>
      <c r="D9" s="105">
        <v>23755</v>
      </c>
      <c r="E9" s="65"/>
      <c r="F9" s="65"/>
      <c r="G9" s="65"/>
      <c r="H9" s="65"/>
    </row>
    <row r="10" spans="1:8" s="14" customFormat="1" ht="11.25">
      <c r="A10" s="104" t="s">
        <v>104</v>
      </c>
      <c r="B10" s="110">
        <v>944.12</v>
      </c>
      <c r="C10" s="111">
        <v>0.93525187476168281</v>
      </c>
      <c r="D10" s="105">
        <v>25688</v>
      </c>
      <c r="E10" s="65"/>
      <c r="F10" s="65"/>
      <c r="G10" s="65"/>
      <c r="H10" s="65"/>
    </row>
    <row r="11" spans="1:8" s="14" customFormat="1" ht="12" thickBot="1">
      <c r="A11" s="106" t="s">
        <v>105</v>
      </c>
      <c r="B11" s="114">
        <v>2484.21</v>
      </c>
      <c r="C11" s="115">
        <v>0.65467090141332651</v>
      </c>
      <c r="D11" s="107">
        <v>11811</v>
      </c>
      <c r="E11" s="65"/>
      <c r="F11" s="65"/>
      <c r="G11" s="65"/>
      <c r="H11" s="65"/>
    </row>
    <row r="12" spans="1:8" s="14" customFormat="1" ht="11.25">
      <c r="A12" s="62"/>
      <c r="B12" s="63"/>
      <c r="C12" s="63"/>
      <c r="D12" s="64"/>
      <c r="E12" s="64"/>
      <c r="F12" s="65"/>
      <c r="G12" s="65"/>
      <c r="H12" s="65"/>
    </row>
    <row r="13" spans="1:8" s="14" customFormat="1" ht="11.25">
      <c r="A13" s="66" t="s">
        <v>114</v>
      </c>
      <c r="B13" s="65"/>
      <c r="C13" s="65"/>
      <c r="D13" s="65"/>
      <c r="E13" s="65"/>
      <c r="F13" s="65"/>
      <c r="G13" s="65"/>
      <c r="H13" s="65"/>
    </row>
    <row r="14" spans="1:8" s="14" customFormat="1" ht="11.25">
      <c r="A14" s="66" t="s">
        <v>115</v>
      </c>
      <c r="B14" s="65"/>
      <c r="C14" s="65"/>
      <c r="D14" s="65"/>
      <c r="E14" s="65"/>
      <c r="F14" s="65"/>
      <c r="G14" s="65"/>
      <c r="H14" s="65"/>
    </row>
    <row r="15" spans="1:8" s="14" customFormat="1" ht="11.25">
      <c r="A15" s="66" t="s">
        <v>116</v>
      </c>
      <c r="B15" s="65"/>
      <c r="C15" s="65"/>
      <c r="D15" s="65"/>
      <c r="E15" s="65"/>
      <c r="F15" s="65"/>
      <c r="G15" s="65"/>
      <c r="H15" s="65"/>
    </row>
    <row r="16" spans="1:8" s="14" customFormat="1" ht="11.25">
      <c r="A16" s="65"/>
      <c r="B16" s="65"/>
      <c r="C16" s="65"/>
      <c r="D16" s="65"/>
      <c r="E16" s="65"/>
      <c r="F16" s="65"/>
      <c r="G16" s="65"/>
      <c r="H16" s="65"/>
    </row>
    <row r="17" spans="1:8" s="14" customFormat="1" ht="11.25">
      <c r="A17" s="65"/>
      <c r="B17" s="65"/>
      <c r="C17" s="65"/>
      <c r="D17" s="65"/>
      <c r="E17" s="65"/>
      <c r="F17" s="65"/>
      <c r="G17" s="65"/>
      <c r="H17" s="65"/>
    </row>
    <row r="18" spans="1:8" s="14" customFormat="1" ht="11.25">
      <c r="A18" s="65"/>
      <c r="B18" s="65"/>
      <c r="C18" s="65"/>
      <c r="D18" s="65"/>
      <c r="E18" s="65"/>
      <c r="F18" s="65"/>
      <c r="G18" s="65"/>
      <c r="H18" s="6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I38" sqref="I38"/>
    </sheetView>
  </sheetViews>
  <sheetFormatPr baseColWidth="10" defaultRowHeight="15"/>
  <cols>
    <col min="1" max="1" width="51.28515625" customWidth="1"/>
    <col min="2" max="2" width="17.7109375" customWidth="1"/>
    <col min="3" max="3" width="14.140625" customWidth="1"/>
    <col min="4" max="4" width="17.28515625" customWidth="1"/>
  </cols>
  <sheetData>
    <row r="1" spans="1:8">
      <c r="A1" s="35" t="s">
        <v>204</v>
      </c>
    </row>
    <row r="2" spans="1:8" ht="15.75" thickBot="1"/>
    <row r="3" spans="1:8">
      <c r="A3" s="266"/>
      <c r="B3" s="265" t="s">
        <v>89</v>
      </c>
      <c r="C3" s="265"/>
      <c r="D3" s="93" t="s">
        <v>90</v>
      </c>
      <c r="E3" s="14"/>
      <c r="F3" s="56"/>
      <c r="G3" s="56"/>
      <c r="H3" s="56"/>
    </row>
    <row r="4" spans="1:8">
      <c r="A4" s="267"/>
      <c r="B4" s="57" t="s">
        <v>91</v>
      </c>
      <c r="C4" s="57" t="s">
        <v>92</v>
      </c>
      <c r="D4" s="95" t="s">
        <v>92</v>
      </c>
      <c r="E4" s="14"/>
      <c r="F4" s="56"/>
      <c r="G4" s="56"/>
      <c r="H4" s="56"/>
    </row>
    <row r="5" spans="1:8">
      <c r="A5" s="96" t="s">
        <v>58</v>
      </c>
      <c r="B5" s="7">
        <v>5158.1499999999996</v>
      </c>
      <c r="C5" s="97">
        <v>0.14790220387373224</v>
      </c>
      <c r="D5" s="98">
        <v>0.14467970508356659</v>
      </c>
      <c r="E5" s="14"/>
      <c r="F5" s="56"/>
      <c r="G5" s="56"/>
      <c r="H5" s="56"/>
    </row>
    <row r="6" spans="1:8">
      <c r="A6" s="96" t="s">
        <v>117</v>
      </c>
      <c r="B6" s="7">
        <v>2327.7800000000002</v>
      </c>
      <c r="C6" s="97">
        <v>6.6745595248916087E-2</v>
      </c>
      <c r="D6" s="98">
        <v>6.8877545198977319E-2</v>
      </c>
      <c r="E6" s="14"/>
      <c r="F6" s="56"/>
      <c r="G6" s="56"/>
      <c r="H6" s="56"/>
    </row>
    <row r="7" spans="1:8">
      <c r="A7" s="96" t="s">
        <v>118</v>
      </c>
      <c r="B7" s="7">
        <v>1745.82</v>
      </c>
      <c r="C7" s="97">
        <v>5.0058766334216576E-2</v>
      </c>
      <c r="D7" s="98">
        <v>5.7959033988062805E-2</v>
      </c>
      <c r="E7" s="14"/>
      <c r="F7" s="56"/>
      <c r="G7" s="56"/>
      <c r="H7" s="56"/>
    </row>
    <row r="8" spans="1:8">
      <c r="A8" s="96" t="s">
        <v>119</v>
      </c>
      <c r="B8" s="7">
        <v>1139.78</v>
      </c>
      <c r="C8" s="97">
        <v>3.2681479586906655E-2</v>
      </c>
      <c r="D8" s="98">
        <v>3.1602377142776902E-2</v>
      </c>
      <c r="E8" s="14"/>
      <c r="F8" s="56"/>
      <c r="G8" s="56"/>
      <c r="H8" s="56"/>
    </row>
    <row r="9" spans="1:8">
      <c r="A9" s="96" t="s">
        <v>120</v>
      </c>
      <c r="B9" s="7">
        <v>894.45</v>
      </c>
      <c r="C9" s="97">
        <v>2.5647010314717451E-2</v>
      </c>
      <c r="D9" s="98">
        <v>2.7684898390984574E-2</v>
      </c>
      <c r="E9" s="14"/>
      <c r="F9" s="56"/>
      <c r="G9" s="56"/>
      <c r="H9" s="56"/>
    </row>
    <row r="10" spans="1:8">
      <c r="A10" s="96" t="s">
        <v>121</v>
      </c>
      <c r="B10" s="7">
        <v>977.65</v>
      </c>
      <c r="C10" s="97">
        <v>2.803264535097939E-2</v>
      </c>
      <c r="D10" s="98">
        <v>1.7784115693934531E-2</v>
      </c>
      <c r="E10" s="14"/>
      <c r="F10" s="56"/>
      <c r="G10" s="56"/>
      <c r="H10" s="56"/>
    </row>
    <row r="11" spans="1:8">
      <c r="A11" s="96" t="s">
        <v>122</v>
      </c>
      <c r="B11" s="7">
        <v>1466.46</v>
      </c>
      <c r="C11" s="97">
        <v>4.2048537923998604E-2</v>
      </c>
      <c r="D11" s="98">
        <v>4.9445210475086251E-2</v>
      </c>
      <c r="E11" s="14"/>
      <c r="F11" s="56"/>
      <c r="G11" s="56"/>
      <c r="H11" s="56"/>
    </row>
    <row r="12" spans="1:8">
      <c r="A12" s="96" t="s">
        <v>123</v>
      </c>
      <c r="B12" s="7">
        <v>877.19</v>
      </c>
      <c r="C12" s="97">
        <v>2.5152105738685229E-2</v>
      </c>
      <c r="D12" s="98">
        <v>9.144017076388225E-2</v>
      </c>
      <c r="E12" s="14"/>
      <c r="F12" s="56"/>
      <c r="G12" s="56"/>
      <c r="H12" s="56"/>
    </row>
    <row r="13" spans="1:8">
      <c r="A13" s="96" t="s">
        <v>22</v>
      </c>
      <c r="B13" s="7">
        <v>7322</v>
      </c>
      <c r="C13" s="97">
        <v>0.20994735259026348</v>
      </c>
      <c r="D13" s="98">
        <v>0.17908009325776986</v>
      </c>
      <c r="E13" s="14"/>
      <c r="F13" s="56"/>
      <c r="G13" s="56"/>
      <c r="H13" s="56"/>
    </row>
    <row r="14" spans="1:8">
      <c r="A14" s="96" t="s">
        <v>73</v>
      </c>
      <c r="B14" s="7">
        <v>4790.1000000000004</v>
      </c>
      <c r="C14" s="97">
        <v>0.1373489229230567</v>
      </c>
      <c r="D14" s="98">
        <v>0.12939148398225539</v>
      </c>
      <c r="E14" s="14"/>
      <c r="F14" s="56"/>
      <c r="G14" s="56"/>
      <c r="H14" s="56"/>
    </row>
    <row r="15" spans="1:8">
      <c r="A15" s="96" t="s">
        <v>21</v>
      </c>
      <c r="B15" s="7">
        <v>4163.8500000000004</v>
      </c>
      <c r="C15" s="97">
        <v>0.11939214478052017</v>
      </c>
      <c r="D15" s="98">
        <v>9.9786764570356276E-2</v>
      </c>
      <c r="E15" s="14"/>
      <c r="F15" s="56"/>
      <c r="G15" s="56"/>
      <c r="H15" s="56"/>
    </row>
    <row r="16" spans="1:8">
      <c r="A16" s="96" t="s">
        <v>18</v>
      </c>
      <c r="B16" s="7">
        <v>2698.19</v>
      </c>
      <c r="C16" s="97">
        <v>7.7366545654947147E-2</v>
      </c>
      <c r="D16" s="98">
        <v>7.0850334971400392E-2</v>
      </c>
      <c r="E16" s="14"/>
      <c r="F16" s="56"/>
      <c r="G16" s="56"/>
      <c r="H16" s="56"/>
    </row>
    <row r="17" spans="1:8">
      <c r="A17" s="96" t="s">
        <v>124</v>
      </c>
      <c r="B17" s="7">
        <v>1313.99</v>
      </c>
      <c r="C17" s="97">
        <v>3.7676689679060411E-2</v>
      </c>
      <c r="D17" s="98">
        <v>3.1418266480946901E-2</v>
      </c>
      <c r="E17" s="14"/>
      <c r="F17" s="56"/>
      <c r="G17" s="56"/>
      <c r="H17" s="56"/>
    </row>
    <row r="18" spans="1:8">
      <c r="A18" s="94" t="s">
        <v>125</v>
      </c>
      <c r="B18" s="59">
        <v>34875.409999999996</v>
      </c>
      <c r="C18" s="67">
        <v>1</v>
      </c>
      <c r="D18" s="99">
        <v>1</v>
      </c>
      <c r="E18" s="14"/>
      <c r="F18" s="56"/>
      <c r="G18" s="56"/>
      <c r="H18" s="56"/>
    </row>
    <row r="19" spans="1:8" ht="15.75" thickBot="1">
      <c r="A19" s="100" t="s">
        <v>126</v>
      </c>
      <c r="B19" s="101" t="s">
        <v>108</v>
      </c>
      <c r="C19" s="102">
        <v>1.6641121791290653E-2</v>
      </c>
      <c r="D19" s="103">
        <v>2.59689946173054E-2</v>
      </c>
      <c r="E19" s="14"/>
      <c r="F19" s="56"/>
      <c r="G19" s="56"/>
      <c r="H19" s="56"/>
    </row>
    <row r="20" spans="1:8">
      <c r="A20" s="14"/>
      <c r="B20" s="14"/>
      <c r="C20" s="14"/>
      <c r="D20" s="14"/>
      <c r="E20" s="14"/>
      <c r="F20" s="56"/>
      <c r="G20" s="56"/>
      <c r="H20" s="56"/>
    </row>
    <row r="21" spans="1:8">
      <c r="A21" s="37" t="s">
        <v>127</v>
      </c>
      <c r="B21" s="14"/>
      <c r="C21" s="14"/>
      <c r="D21" s="14"/>
      <c r="E21" s="14"/>
      <c r="F21" s="56"/>
      <c r="G21" s="56"/>
      <c r="H21" s="56"/>
    </row>
    <row r="22" spans="1:8">
      <c r="A22" s="37" t="s">
        <v>87</v>
      </c>
      <c r="B22" s="14"/>
      <c r="C22" s="14"/>
      <c r="D22" s="14"/>
      <c r="E22" s="14"/>
      <c r="F22" s="56"/>
      <c r="G22" s="56"/>
      <c r="H22" s="56"/>
    </row>
    <row r="23" spans="1:8">
      <c r="A23" s="37" t="s">
        <v>128</v>
      </c>
      <c r="B23" s="14"/>
      <c r="C23" s="14"/>
      <c r="D23" s="14"/>
      <c r="E23" s="14"/>
      <c r="F23" s="56"/>
      <c r="G23" s="56"/>
      <c r="H23" s="56"/>
    </row>
    <row r="24" spans="1:8">
      <c r="A24" s="14"/>
      <c r="B24" s="14"/>
      <c r="C24" s="14"/>
      <c r="D24" s="14"/>
      <c r="E24" s="14"/>
      <c r="F24" s="56"/>
      <c r="G24" s="56"/>
      <c r="H24" s="56"/>
    </row>
    <row r="25" spans="1:8">
      <c r="A25" s="14"/>
      <c r="B25" s="14"/>
      <c r="C25" s="58"/>
      <c r="D25" s="14"/>
      <c r="E25" s="14"/>
      <c r="F25" s="56"/>
      <c r="G25" s="56"/>
      <c r="H25" s="56"/>
    </row>
    <row r="26" spans="1:8">
      <c r="A26" s="14"/>
      <c r="B26" s="14"/>
      <c r="C26" s="14"/>
      <c r="D26" s="14"/>
      <c r="E26" s="14"/>
      <c r="F26" s="56"/>
      <c r="G26" s="56"/>
      <c r="H26" s="56"/>
    </row>
    <row r="27" spans="1:8">
      <c r="A27" s="56"/>
      <c r="B27" s="56"/>
      <c r="C27" s="56"/>
      <c r="D27" s="56"/>
      <c r="E27" s="56"/>
      <c r="F27" s="56"/>
      <c r="G27" s="56"/>
      <c r="H27" s="56"/>
    </row>
    <row r="28" spans="1:8">
      <c r="A28" s="56"/>
      <c r="B28" s="56"/>
      <c r="C28" s="56"/>
      <c r="D28" s="56"/>
      <c r="E28" s="56"/>
      <c r="F28" s="56"/>
      <c r="G28" s="56"/>
      <c r="H28" s="56"/>
    </row>
    <row r="29" spans="1:8">
      <c r="A29" s="56"/>
      <c r="B29" s="56"/>
      <c r="C29" s="56"/>
      <c r="D29" s="56"/>
      <c r="E29" s="56"/>
      <c r="F29" s="56"/>
      <c r="G29" s="56"/>
      <c r="H29" s="56"/>
    </row>
    <row r="30" spans="1:8">
      <c r="A30" s="56"/>
      <c r="B30" s="56"/>
      <c r="C30" s="56"/>
      <c r="D30" s="56"/>
      <c r="E30" s="56"/>
      <c r="F30" s="56"/>
      <c r="G30" s="56"/>
      <c r="H30" s="56"/>
    </row>
    <row r="31" spans="1:8">
      <c r="A31" s="56"/>
      <c r="B31" s="56"/>
      <c r="C31" s="56"/>
      <c r="D31" s="56"/>
      <c r="E31" s="56"/>
      <c r="F31" s="56"/>
      <c r="G31" s="56"/>
      <c r="H31" s="56"/>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heetViews>
  <sheetFormatPr baseColWidth="10" defaultRowHeight="15"/>
  <cols>
    <col min="1" max="1" width="85.7109375" bestFit="1" customWidth="1"/>
    <col min="2" max="2" width="19.28515625" bestFit="1" customWidth="1"/>
    <col min="3" max="3" width="26.42578125" bestFit="1" customWidth="1"/>
    <col min="4" max="4" width="28.5703125" bestFit="1" customWidth="1"/>
  </cols>
  <sheetData>
    <row r="1" spans="1:7">
      <c r="A1" s="35" t="s">
        <v>286</v>
      </c>
    </row>
    <row r="2" spans="1:7" ht="15.75" thickBot="1"/>
    <row r="3" spans="1:7">
      <c r="A3" s="81"/>
      <c r="B3" s="82"/>
      <c r="C3" s="268" t="s">
        <v>129</v>
      </c>
      <c r="D3" s="269"/>
      <c r="E3" s="65"/>
      <c r="F3" s="14"/>
      <c r="G3" s="14"/>
    </row>
    <row r="4" spans="1:7">
      <c r="A4" s="83" t="s">
        <v>130</v>
      </c>
      <c r="B4" s="69" t="s">
        <v>131</v>
      </c>
      <c r="C4" s="68" t="s">
        <v>132</v>
      </c>
      <c r="D4" s="84" t="s">
        <v>133</v>
      </c>
      <c r="E4" s="65"/>
      <c r="F4" s="14"/>
      <c r="G4" s="14"/>
    </row>
    <row r="5" spans="1:7">
      <c r="A5" s="85" t="s">
        <v>21</v>
      </c>
      <c r="B5" s="70">
        <v>0.39596928872172654</v>
      </c>
      <c r="C5" s="71">
        <v>0.22229916897506924</v>
      </c>
      <c r="D5" s="86">
        <v>0.2257617728531856</v>
      </c>
      <c r="E5" s="65"/>
      <c r="F5" s="14"/>
      <c r="G5" s="14"/>
    </row>
    <row r="6" spans="1:7">
      <c r="A6" s="85" t="s">
        <v>118</v>
      </c>
      <c r="B6" s="70">
        <v>0.79591199280827662</v>
      </c>
      <c r="C6" s="71">
        <v>0.6654772524531668</v>
      </c>
      <c r="D6" s="86">
        <v>0.49330954504906332</v>
      </c>
      <c r="E6" s="65"/>
      <c r="F6" s="14"/>
      <c r="G6" s="14"/>
    </row>
    <row r="7" spans="1:7">
      <c r="A7" s="85" t="s">
        <v>120</v>
      </c>
      <c r="B7" s="70">
        <v>0.59388817695886575</v>
      </c>
      <c r="C7" s="71">
        <v>0.75914893617021273</v>
      </c>
      <c r="D7" s="86">
        <v>0.41361702127659572</v>
      </c>
      <c r="E7" s="65"/>
      <c r="F7" s="14"/>
      <c r="G7" s="14"/>
    </row>
    <row r="8" spans="1:7">
      <c r="A8" s="85" t="s">
        <v>121</v>
      </c>
      <c r="B8" s="72" t="s">
        <v>134</v>
      </c>
      <c r="C8" s="73" t="s">
        <v>134</v>
      </c>
      <c r="D8" s="87" t="s">
        <v>134</v>
      </c>
      <c r="E8" s="65"/>
      <c r="F8" s="14"/>
      <c r="G8" s="14"/>
    </row>
    <row r="9" spans="1:7">
      <c r="A9" s="85" t="s">
        <v>124</v>
      </c>
      <c r="B9" s="70">
        <v>0.3138239066023969</v>
      </c>
      <c r="C9" s="71">
        <v>0.78816199376947038</v>
      </c>
      <c r="D9" s="86">
        <v>0.6479750778816199</v>
      </c>
      <c r="E9" s="65"/>
      <c r="F9" s="14"/>
      <c r="G9" s="14"/>
    </row>
    <row r="10" spans="1:7">
      <c r="A10" s="85" t="s">
        <v>123</v>
      </c>
      <c r="B10" s="70">
        <v>0.20145060232311807</v>
      </c>
      <c r="C10" s="71">
        <v>0.68292682926829273</v>
      </c>
      <c r="D10" s="86">
        <v>0.51219512195121952</v>
      </c>
      <c r="E10" s="65"/>
      <c r="F10" s="14"/>
      <c r="G10" s="14"/>
    </row>
    <row r="11" spans="1:7">
      <c r="A11" s="85" t="s">
        <v>117</v>
      </c>
      <c r="B11" s="70">
        <v>0.3062817582262321</v>
      </c>
      <c r="C11" s="71">
        <v>0.57384987893462469</v>
      </c>
      <c r="D11" s="86">
        <v>0.32566585956416466</v>
      </c>
      <c r="E11" s="65"/>
      <c r="F11" s="14"/>
      <c r="G11" s="14"/>
    </row>
    <row r="12" spans="1:7">
      <c r="A12" s="85" t="s">
        <v>18</v>
      </c>
      <c r="B12" s="72" t="s">
        <v>134</v>
      </c>
      <c r="C12" s="73" t="s">
        <v>134</v>
      </c>
      <c r="D12" s="87" t="s">
        <v>134</v>
      </c>
      <c r="E12" s="65"/>
      <c r="F12" s="14"/>
      <c r="G12" s="14"/>
    </row>
    <row r="13" spans="1:7">
      <c r="A13" s="85" t="s">
        <v>119</v>
      </c>
      <c r="B13" s="70">
        <v>0.58607293286785178</v>
      </c>
      <c r="C13" s="71">
        <v>0.75898692810457513</v>
      </c>
      <c r="D13" s="86">
        <v>0.51552287581699341</v>
      </c>
      <c r="E13" s="65"/>
      <c r="F13" s="14"/>
      <c r="G13" s="14"/>
    </row>
    <row r="14" spans="1:7">
      <c r="A14" s="85" t="s">
        <v>58</v>
      </c>
      <c r="B14" s="70">
        <v>0.21756691915273535</v>
      </c>
      <c r="C14" s="71">
        <v>5.3784860557768925E-2</v>
      </c>
      <c r="D14" s="86">
        <v>0.12549800796812749</v>
      </c>
      <c r="E14" s="65"/>
      <c r="F14" s="14"/>
      <c r="G14" s="14"/>
    </row>
    <row r="15" spans="1:7">
      <c r="A15" s="85" t="s">
        <v>73</v>
      </c>
      <c r="B15" s="70">
        <v>0.17630514694211832</v>
      </c>
      <c r="C15" s="71">
        <v>0.31949250288350634</v>
      </c>
      <c r="D15" s="86">
        <v>0.29411764705882354</v>
      </c>
      <c r="E15" s="65"/>
      <c r="F15" s="14"/>
      <c r="G15" s="14"/>
    </row>
    <row r="16" spans="1:7">
      <c r="A16" s="85" t="s">
        <v>22</v>
      </c>
      <c r="B16" s="70">
        <v>0.18139701078436699</v>
      </c>
      <c r="C16" s="71">
        <v>0.61209068010075562</v>
      </c>
      <c r="D16" s="86">
        <v>0.58690176322418131</v>
      </c>
      <c r="E16" s="65"/>
      <c r="F16" s="14"/>
      <c r="G16" s="14"/>
    </row>
    <row r="17" spans="1:7">
      <c r="A17" s="85" t="s">
        <v>122</v>
      </c>
      <c r="B17" s="72" t="s">
        <v>134</v>
      </c>
      <c r="C17" s="73" t="s">
        <v>134</v>
      </c>
      <c r="D17" s="87" t="s">
        <v>134</v>
      </c>
      <c r="E17" s="65"/>
      <c r="F17" s="14"/>
      <c r="G17" s="14"/>
    </row>
    <row r="18" spans="1:7">
      <c r="A18" s="88" t="s">
        <v>125</v>
      </c>
      <c r="B18" s="74">
        <v>0.25029869264526799</v>
      </c>
      <c r="C18" s="74">
        <v>0.25029869264526799</v>
      </c>
      <c r="D18" s="89">
        <v>0.40758967629046366</v>
      </c>
      <c r="E18" s="65"/>
      <c r="F18" s="14"/>
      <c r="G18" s="14"/>
    </row>
    <row r="19" spans="1:7" ht="15.75" thickBot="1">
      <c r="A19" s="90" t="s">
        <v>135</v>
      </c>
      <c r="B19" s="91">
        <v>8.7909195846346724E-2</v>
      </c>
      <c r="C19" s="91">
        <v>8.7909195846346724E-2</v>
      </c>
      <c r="D19" s="92">
        <v>0.2495533779426844</v>
      </c>
      <c r="E19" s="65"/>
      <c r="F19" s="14"/>
      <c r="G19" s="14"/>
    </row>
    <row r="20" spans="1:7">
      <c r="A20" s="75"/>
      <c r="B20" s="76"/>
      <c r="C20" s="61"/>
      <c r="D20" s="65"/>
      <c r="E20" s="65"/>
      <c r="F20" s="14"/>
      <c r="G20" s="14"/>
    </row>
    <row r="21" spans="1:7">
      <c r="A21" s="80" t="s">
        <v>136</v>
      </c>
      <c r="B21" s="65"/>
      <c r="C21" s="65"/>
      <c r="D21" s="65"/>
      <c r="E21" s="65"/>
      <c r="F21" s="14"/>
      <c r="G21" s="14"/>
    </row>
    <row r="22" spans="1:7">
      <c r="A22" s="66" t="s">
        <v>137</v>
      </c>
      <c r="B22" s="65"/>
      <c r="C22" s="65"/>
      <c r="D22" s="65"/>
      <c r="E22" s="65"/>
      <c r="F22" s="14"/>
      <c r="G22" s="14"/>
    </row>
    <row r="23" spans="1:7">
      <c r="A23" s="66" t="s">
        <v>138</v>
      </c>
      <c r="B23" s="65"/>
      <c r="C23" s="65"/>
      <c r="D23" s="65"/>
      <c r="E23" s="65"/>
      <c r="F23" s="14"/>
      <c r="G23" s="14"/>
    </row>
    <row r="24" spans="1:7">
      <c r="A24" s="77"/>
      <c r="B24" s="77"/>
      <c r="C24" s="77"/>
      <c r="D24" s="77"/>
      <c r="E24" s="77"/>
      <c r="F24" s="14"/>
      <c r="G24" s="14"/>
    </row>
    <row r="25" spans="1:7">
      <c r="A25" s="78"/>
      <c r="B25" s="79"/>
      <c r="C25" s="61"/>
      <c r="D25" s="61"/>
      <c r="E25" s="61"/>
      <c r="F25" s="14"/>
      <c r="G25" s="14"/>
    </row>
    <row r="26" spans="1:7">
      <c r="A26" s="65"/>
      <c r="B26" s="76"/>
      <c r="C26" s="61"/>
      <c r="D26" s="65"/>
      <c r="E26" s="65"/>
      <c r="F26" s="14"/>
      <c r="G26" s="14"/>
    </row>
    <row r="27" spans="1:7">
      <c r="A27" s="14"/>
      <c r="B27" s="14"/>
      <c r="C27" s="14"/>
      <c r="D27" s="14"/>
      <c r="E27" s="14"/>
      <c r="F27" s="14"/>
      <c r="G27" s="14"/>
    </row>
    <row r="28" spans="1:7">
      <c r="A28" s="14"/>
      <c r="B28" s="14"/>
      <c r="C28" s="14"/>
      <c r="D28" s="14"/>
      <c r="E28" s="14"/>
      <c r="F28" s="14"/>
      <c r="G28" s="14"/>
    </row>
    <row r="29" spans="1:7">
      <c r="A29" s="14"/>
      <c r="B29" s="14"/>
      <c r="C29" s="14"/>
      <c r="D29" s="14"/>
      <c r="E29" s="14"/>
      <c r="F29" s="14"/>
      <c r="G29" s="14"/>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4" sqref="C14"/>
    </sheetView>
  </sheetViews>
  <sheetFormatPr baseColWidth="10" defaultColWidth="11.42578125" defaultRowHeight="11.25"/>
  <cols>
    <col min="1" max="1" width="41.85546875" style="14" bestFit="1" customWidth="1"/>
    <col min="2" max="2" width="15.7109375" style="14" customWidth="1"/>
    <col min="3" max="3" width="22.7109375" style="14" customWidth="1"/>
    <col min="4" max="4" width="15.7109375" style="14" customWidth="1"/>
    <col min="5" max="5" width="22.7109375" style="14" customWidth="1"/>
    <col min="6" max="16384" width="11.42578125" style="14"/>
  </cols>
  <sheetData>
    <row r="1" spans="1:5">
      <c r="A1" s="35" t="s">
        <v>86</v>
      </c>
    </row>
    <row r="2" spans="1:5" ht="12" thickBot="1"/>
    <row r="3" spans="1:5" ht="22.5">
      <c r="A3" s="3" t="s">
        <v>2</v>
      </c>
      <c r="B3" s="4" t="s">
        <v>3</v>
      </c>
      <c r="C3" s="4" t="s">
        <v>287</v>
      </c>
      <c r="D3" s="4" t="s">
        <v>4</v>
      </c>
      <c r="E3" s="5" t="s">
        <v>287</v>
      </c>
    </row>
    <row r="4" spans="1:5">
      <c r="A4" s="6" t="s">
        <v>5</v>
      </c>
      <c r="B4" s="7">
        <v>6455</v>
      </c>
      <c r="C4" s="8">
        <v>3.3795280702397346</v>
      </c>
      <c r="D4" s="7">
        <v>80986</v>
      </c>
      <c r="E4" s="9">
        <v>3.673780819730434</v>
      </c>
    </row>
    <row r="5" spans="1:5">
      <c r="A5" s="6" t="s">
        <v>6</v>
      </c>
      <c r="B5" s="7">
        <v>1696.2273000000002</v>
      </c>
      <c r="C5" s="8">
        <v>0.99727539050325131</v>
      </c>
      <c r="D5" s="7">
        <v>18974.153413</v>
      </c>
      <c r="E5" s="9">
        <v>1.1666053573270632</v>
      </c>
    </row>
    <row r="6" spans="1:5">
      <c r="A6" s="6" t="s">
        <v>7</v>
      </c>
      <c r="B6" s="7">
        <v>740.24420099999986</v>
      </c>
      <c r="C6" s="8">
        <v>1.5017155947578262</v>
      </c>
      <c r="D6" s="7">
        <v>8120.3861269999998</v>
      </c>
      <c r="E6" s="9">
        <v>1.7198170233496644</v>
      </c>
    </row>
    <row r="7" spans="1:5">
      <c r="A7" s="6" t="s">
        <v>8</v>
      </c>
      <c r="B7" s="7">
        <v>9106.0779999999995</v>
      </c>
      <c r="C7" s="8">
        <v>1.3774659435656269</v>
      </c>
      <c r="D7" s="7">
        <v>96736.591</v>
      </c>
      <c r="E7" s="9">
        <v>1.5185957228763518</v>
      </c>
    </row>
    <row r="8" spans="1:5" ht="12" thickBot="1">
      <c r="A8" s="10" t="s">
        <v>9</v>
      </c>
      <c r="B8" s="11">
        <v>19.585045404875341</v>
      </c>
      <c r="C8" s="12" t="s">
        <v>10</v>
      </c>
      <c r="D8" s="11">
        <v>26.524460214040062</v>
      </c>
      <c r="E8" s="13" t="s">
        <v>10</v>
      </c>
    </row>
    <row r="9" spans="1:5">
      <c r="C9" s="54"/>
      <c r="E9" s="54"/>
    </row>
    <row r="10" spans="1:5">
      <c r="A10" s="270" t="s">
        <v>11</v>
      </c>
      <c r="B10" s="270"/>
      <c r="C10" s="270"/>
      <c r="D10" s="270"/>
      <c r="E10" s="270"/>
    </row>
    <row r="11" spans="1:5">
      <c r="A11" s="37" t="s">
        <v>12</v>
      </c>
      <c r="B11" s="37"/>
      <c r="C11" s="55"/>
      <c r="D11" s="37"/>
      <c r="E11" s="55"/>
    </row>
    <row r="12" spans="1:5">
      <c r="A12" s="37" t="s">
        <v>13</v>
      </c>
      <c r="B12" s="37"/>
      <c r="C12" s="55"/>
      <c r="D12" s="37"/>
      <c r="E12" s="55"/>
    </row>
  </sheetData>
  <mergeCells count="1">
    <mergeCell ref="A10:E1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B20" sqref="B20"/>
    </sheetView>
  </sheetViews>
  <sheetFormatPr baseColWidth="10" defaultColWidth="11.42578125" defaultRowHeight="11.25"/>
  <cols>
    <col min="1" max="1" width="25" style="14" bestFit="1" customWidth="1"/>
    <col min="2" max="4" width="20.7109375" style="14" customWidth="1"/>
    <col min="5" max="16384" width="11.42578125" style="14"/>
  </cols>
  <sheetData>
    <row r="1" spans="1:4">
      <c r="A1" s="35" t="s">
        <v>85</v>
      </c>
    </row>
    <row r="2" spans="1:4" ht="12" thickBot="1"/>
    <row r="3" spans="1:4">
      <c r="A3" s="49" t="s">
        <v>14</v>
      </c>
      <c r="B3" s="50" t="s">
        <v>15</v>
      </c>
      <c r="C3" s="50" t="s">
        <v>16</v>
      </c>
      <c r="D3" s="51" t="s">
        <v>17</v>
      </c>
    </row>
    <row r="4" spans="1:4">
      <c r="A4" s="52" t="s">
        <v>18</v>
      </c>
      <c r="B4" s="7">
        <v>0.32395944774468211</v>
      </c>
      <c r="C4" s="7">
        <v>0.17419481457467403</v>
      </c>
      <c r="D4" s="42">
        <v>0.30983733539891556</v>
      </c>
    </row>
    <row r="5" spans="1:4">
      <c r="A5" s="52" t="s">
        <v>19</v>
      </c>
      <c r="B5" s="7">
        <v>37.664173313692238</v>
      </c>
      <c r="C5" s="7">
        <v>36.601819225524793</v>
      </c>
      <c r="D5" s="42">
        <v>21.378776142525176</v>
      </c>
    </row>
    <row r="6" spans="1:4">
      <c r="A6" s="52" t="s">
        <v>20</v>
      </c>
      <c r="B6" s="7">
        <v>4.9318927424078725</v>
      </c>
      <c r="C6" s="7">
        <v>6.4344143028472658</v>
      </c>
      <c r="D6" s="42">
        <v>25.205267234701783</v>
      </c>
    </row>
    <row r="7" spans="1:4">
      <c r="A7" s="52" t="s">
        <v>21</v>
      </c>
      <c r="B7" s="7">
        <v>17.501189864615696</v>
      </c>
      <c r="C7" s="7">
        <v>15.951140510472861</v>
      </c>
      <c r="D7" s="42">
        <v>22.81951975213013</v>
      </c>
    </row>
    <row r="8" spans="1:4">
      <c r="A8" s="52" t="s">
        <v>22</v>
      </c>
      <c r="B8" s="7">
        <v>8.5211328082188622</v>
      </c>
      <c r="C8" s="7">
        <v>8.1258608442394475</v>
      </c>
      <c r="D8" s="42">
        <v>8.9542989930286598</v>
      </c>
    </row>
    <row r="9" spans="1:4">
      <c r="A9" s="52" t="s">
        <v>23</v>
      </c>
      <c r="B9" s="7">
        <v>15.725364970517491</v>
      </c>
      <c r="C9" s="7">
        <v>16.744627916317583</v>
      </c>
      <c r="D9" s="42">
        <v>6.8009295120061966</v>
      </c>
    </row>
    <row r="10" spans="1:4">
      <c r="A10" s="52" t="s">
        <v>24</v>
      </c>
      <c r="B10" s="7">
        <v>15.078192829009367</v>
      </c>
      <c r="C10" s="7">
        <v>15.462157577584092</v>
      </c>
      <c r="D10" s="42">
        <v>11.928737412858249</v>
      </c>
    </row>
    <row r="11" spans="1:4" ht="12" thickBot="1">
      <c r="A11" s="53" t="s">
        <v>25</v>
      </c>
      <c r="B11" s="47">
        <v>0.25409402379377816</v>
      </c>
      <c r="C11" s="47">
        <v>0.50578480843929341</v>
      </c>
      <c r="D11" s="48">
        <v>2.6026336173508908</v>
      </c>
    </row>
    <row r="13" spans="1:4">
      <c r="A13" s="37" t="s">
        <v>11</v>
      </c>
    </row>
    <row r="14" spans="1:4">
      <c r="A14" s="37" t="s">
        <v>12</v>
      </c>
    </row>
    <row r="15" spans="1:4">
      <c r="A15" s="37" t="s">
        <v>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D21" sqref="D21"/>
    </sheetView>
  </sheetViews>
  <sheetFormatPr baseColWidth="10" defaultColWidth="11.42578125" defaultRowHeight="11.25"/>
  <cols>
    <col min="1" max="1" width="15.28515625" style="14" bestFit="1" customWidth="1"/>
    <col min="2" max="2" width="14" style="14" customWidth="1"/>
    <col min="3" max="3" width="13" style="14" customWidth="1"/>
    <col min="4" max="5" width="14" style="14" bestFit="1" customWidth="1"/>
    <col min="6" max="6" width="15" style="14" bestFit="1" customWidth="1"/>
    <col min="7" max="7" width="17.7109375" style="14" bestFit="1" customWidth="1"/>
    <col min="8" max="16384" width="11.42578125" style="14"/>
  </cols>
  <sheetData>
    <row r="1" spans="1:7">
      <c r="A1" s="35" t="s">
        <v>84</v>
      </c>
    </row>
    <row r="2" spans="1:7" ht="12" thickBot="1"/>
    <row r="3" spans="1:7">
      <c r="A3" s="38" t="s">
        <v>27</v>
      </c>
      <c r="B3" s="39" t="s">
        <v>28</v>
      </c>
      <c r="C3" s="39" t="s">
        <v>29</v>
      </c>
      <c r="D3" s="39" t="s">
        <v>30</v>
      </c>
      <c r="E3" s="39" t="s">
        <v>31</v>
      </c>
      <c r="F3" s="39" t="s">
        <v>32</v>
      </c>
      <c r="G3" s="40" t="s">
        <v>33</v>
      </c>
    </row>
    <row r="4" spans="1:7" ht="33.75">
      <c r="A4" s="41" t="s">
        <v>34</v>
      </c>
      <c r="B4" s="7">
        <v>50</v>
      </c>
      <c r="C4" s="7">
        <v>41.231884057971016</v>
      </c>
      <c r="D4" s="7">
        <v>2.2463768115942031</v>
      </c>
      <c r="E4" s="7">
        <v>0.57971014492753625</v>
      </c>
      <c r="F4" s="7">
        <v>1.2318840579710144</v>
      </c>
      <c r="G4" s="42">
        <v>4.7101449275362315</v>
      </c>
    </row>
    <row r="5" spans="1:7" ht="22.5">
      <c r="A5" s="41" t="s">
        <v>35</v>
      </c>
      <c r="B5" s="7">
        <v>52.077922077922075</v>
      </c>
      <c r="C5" s="7">
        <v>43.766233766233768</v>
      </c>
      <c r="D5" s="7">
        <v>2.0779220779220777</v>
      </c>
      <c r="E5" s="7">
        <v>1.2987012987012987</v>
      </c>
      <c r="F5" s="7">
        <v>0.77922077922077926</v>
      </c>
      <c r="G5" s="42">
        <v>0</v>
      </c>
    </row>
    <row r="6" spans="1:7" ht="22.5">
      <c r="A6" s="41" t="s">
        <v>36</v>
      </c>
      <c r="B6" s="7">
        <v>55</v>
      </c>
      <c r="C6" s="7">
        <v>40</v>
      </c>
      <c r="D6" s="7">
        <v>5</v>
      </c>
      <c r="E6" s="7">
        <v>0</v>
      </c>
      <c r="F6" s="7">
        <v>0</v>
      </c>
      <c r="G6" s="42">
        <v>0</v>
      </c>
    </row>
    <row r="7" spans="1:7" ht="22.5">
      <c r="A7" s="41" t="s">
        <v>37</v>
      </c>
      <c r="B7" s="7">
        <v>55.125284738041003</v>
      </c>
      <c r="C7" s="7">
        <v>36.446469248291571</v>
      </c>
      <c r="D7" s="7">
        <v>5.4669703872437356</v>
      </c>
      <c r="E7" s="7">
        <v>2.7334851936218678</v>
      </c>
      <c r="F7" s="7">
        <v>0</v>
      </c>
      <c r="G7" s="42">
        <v>0.22779043280182232</v>
      </c>
    </row>
    <row r="8" spans="1:7" ht="33.75">
      <c r="A8" s="41" t="s">
        <v>38</v>
      </c>
      <c r="B8" s="7">
        <v>58.248472505091648</v>
      </c>
      <c r="C8" s="7">
        <v>40.054310930074678</v>
      </c>
      <c r="D8" s="7">
        <v>1.5614392396469789</v>
      </c>
      <c r="E8" s="7">
        <v>0.74677528852681607</v>
      </c>
      <c r="F8" s="7">
        <v>0</v>
      </c>
      <c r="G8" s="42">
        <v>0</v>
      </c>
    </row>
    <row r="9" spans="1:7" ht="33.75">
      <c r="A9" s="43" t="s">
        <v>39</v>
      </c>
      <c r="B9" s="44">
        <v>65.313710302091408</v>
      </c>
      <c r="C9" s="44">
        <v>30.813323005422152</v>
      </c>
      <c r="D9" s="44">
        <v>1.7350890782339272</v>
      </c>
      <c r="E9" s="44">
        <v>0.72811773818745162</v>
      </c>
      <c r="F9" s="44">
        <v>0.38729666924864448</v>
      </c>
      <c r="G9" s="45">
        <v>1.0224632068164214</v>
      </c>
    </row>
    <row r="10" spans="1:7" ht="22.5">
      <c r="A10" s="41" t="s">
        <v>40</v>
      </c>
      <c r="B10" s="7">
        <v>74.740484429065745</v>
      </c>
      <c r="C10" s="7">
        <v>21.107266435986158</v>
      </c>
      <c r="D10" s="7">
        <v>1.9031141868512111</v>
      </c>
      <c r="E10" s="7">
        <v>1.9031141868512111</v>
      </c>
      <c r="F10" s="7">
        <v>0.34602076124567471</v>
      </c>
      <c r="G10" s="42">
        <v>0</v>
      </c>
    </row>
    <row r="11" spans="1:7" ht="33.75">
      <c r="A11" s="41" t="s">
        <v>41</v>
      </c>
      <c r="B11" s="7">
        <v>87.338660110633072</v>
      </c>
      <c r="C11" s="7">
        <v>12.108174554394591</v>
      </c>
      <c r="D11" s="7">
        <v>0.30731407498463431</v>
      </c>
      <c r="E11" s="7">
        <v>0.12292562999385372</v>
      </c>
      <c r="F11" s="7">
        <v>0</v>
      </c>
      <c r="G11" s="42">
        <v>0</v>
      </c>
    </row>
    <row r="12" spans="1:7" ht="23.25" thickBot="1">
      <c r="A12" s="46" t="s">
        <v>42</v>
      </c>
      <c r="B12" s="47">
        <v>95.833333333333329</v>
      </c>
      <c r="C12" s="47">
        <v>3.5714285714285716</v>
      </c>
      <c r="D12" s="47">
        <v>0.59523809523809523</v>
      </c>
      <c r="E12" s="47">
        <v>0</v>
      </c>
      <c r="F12" s="47">
        <v>0</v>
      </c>
      <c r="G12" s="48">
        <v>0</v>
      </c>
    </row>
    <row r="14" spans="1:7">
      <c r="A14" s="37" t="s">
        <v>11</v>
      </c>
    </row>
    <row r="15" spans="1:7">
      <c r="A15" s="37" t="s">
        <v>12</v>
      </c>
    </row>
    <row r="16" spans="1:7">
      <c r="A16" s="37" t="s">
        <v>43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21" sqref="B21"/>
    </sheetView>
  </sheetViews>
  <sheetFormatPr baseColWidth="10" defaultColWidth="11.42578125" defaultRowHeight="11.25"/>
  <cols>
    <col min="1" max="1" width="45.7109375" style="14" customWidth="1"/>
    <col min="2" max="2" width="72.42578125" style="14" customWidth="1"/>
    <col min="3" max="6" width="25.7109375" style="14" customWidth="1"/>
    <col min="7" max="16384" width="11.42578125" style="14"/>
  </cols>
  <sheetData>
    <row r="1" spans="1:6">
      <c r="A1" s="35" t="s">
        <v>83</v>
      </c>
    </row>
    <row r="2" spans="1:6" ht="12" thickBot="1"/>
    <row r="3" spans="1:6">
      <c r="A3" s="15" t="s">
        <v>44</v>
      </c>
      <c r="B3" s="16" t="s">
        <v>45</v>
      </c>
      <c r="C3" s="16" t="s">
        <v>46</v>
      </c>
      <c r="D3" s="17" t="s">
        <v>47</v>
      </c>
      <c r="E3" s="17" t="s">
        <v>48</v>
      </c>
      <c r="F3" s="18" t="s">
        <v>49</v>
      </c>
    </row>
    <row r="4" spans="1:6">
      <c r="A4" s="19" t="s">
        <v>50</v>
      </c>
      <c r="B4" s="20" t="s">
        <v>51</v>
      </c>
      <c r="C4" s="21" t="s">
        <v>52</v>
      </c>
      <c r="D4" s="22" t="s">
        <v>53</v>
      </c>
      <c r="E4" s="21" t="s">
        <v>54</v>
      </c>
      <c r="F4" s="23" t="s">
        <v>55</v>
      </c>
    </row>
    <row r="5" spans="1:6">
      <c r="A5" s="6" t="s">
        <v>56</v>
      </c>
      <c r="B5" s="24" t="s">
        <v>57</v>
      </c>
      <c r="C5" s="25" t="s">
        <v>58</v>
      </c>
      <c r="D5" s="26" t="s">
        <v>59</v>
      </c>
      <c r="E5" s="25" t="s">
        <v>54</v>
      </c>
      <c r="F5" s="27" t="s">
        <v>55</v>
      </c>
    </row>
    <row r="6" spans="1:6">
      <c r="A6" s="6" t="s">
        <v>60</v>
      </c>
      <c r="B6" s="24" t="s">
        <v>57</v>
      </c>
      <c r="C6" s="25" t="s">
        <v>58</v>
      </c>
      <c r="D6" s="26" t="s">
        <v>59</v>
      </c>
      <c r="E6" s="14" t="s">
        <v>61</v>
      </c>
      <c r="F6" s="27" t="s">
        <v>62</v>
      </c>
    </row>
    <row r="7" spans="1:6">
      <c r="A7" s="6" t="s">
        <v>63</v>
      </c>
      <c r="B7" s="24" t="s">
        <v>57</v>
      </c>
      <c r="C7" s="25" t="s">
        <v>58</v>
      </c>
      <c r="D7" s="26" t="s">
        <v>59</v>
      </c>
      <c r="E7" s="14" t="s">
        <v>64</v>
      </c>
      <c r="F7" s="27" t="s">
        <v>65</v>
      </c>
    </row>
    <row r="8" spans="1:6">
      <c r="A8" s="6" t="s">
        <v>66</v>
      </c>
      <c r="B8" s="24" t="s">
        <v>67</v>
      </c>
      <c r="C8" s="25" t="s">
        <v>22</v>
      </c>
      <c r="D8" s="26" t="s">
        <v>59</v>
      </c>
      <c r="E8" s="25" t="s">
        <v>54</v>
      </c>
      <c r="F8" s="27" t="s">
        <v>55</v>
      </c>
    </row>
    <row r="9" spans="1:6">
      <c r="A9" s="6" t="s">
        <v>68</v>
      </c>
      <c r="B9" s="24" t="s">
        <v>57</v>
      </c>
      <c r="C9" s="25" t="s">
        <v>58</v>
      </c>
      <c r="D9" s="26" t="s">
        <v>59</v>
      </c>
      <c r="E9" s="25" t="s">
        <v>69</v>
      </c>
      <c r="F9" s="27" t="s">
        <v>70</v>
      </c>
    </row>
    <row r="10" spans="1:6">
      <c r="A10" s="6" t="s">
        <v>71</v>
      </c>
      <c r="B10" s="24" t="s">
        <v>72</v>
      </c>
      <c r="C10" s="25" t="s">
        <v>73</v>
      </c>
      <c r="D10" s="26" t="s">
        <v>74</v>
      </c>
      <c r="E10" s="25" t="s">
        <v>54</v>
      </c>
      <c r="F10" s="27" t="s">
        <v>75</v>
      </c>
    </row>
    <row r="11" spans="1:6">
      <c r="A11" s="6" t="s">
        <v>76</v>
      </c>
      <c r="B11" s="24" t="s">
        <v>51</v>
      </c>
      <c r="C11" s="25" t="s">
        <v>52</v>
      </c>
      <c r="D11" s="26" t="s">
        <v>74</v>
      </c>
      <c r="E11" s="25" t="s">
        <v>54</v>
      </c>
      <c r="F11" s="27" t="s">
        <v>55</v>
      </c>
    </row>
    <row r="12" spans="1:6">
      <c r="A12" s="6" t="s">
        <v>77</v>
      </c>
      <c r="B12" s="24" t="s">
        <v>51</v>
      </c>
      <c r="C12" s="25" t="s">
        <v>52</v>
      </c>
      <c r="D12" s="26" t="s">
        <v>78</v>
      </c>
      <c r="E12" s="25" t="s">
        <v>61</v>
      </c>
      <c r="F12" s="27" t="s">
        <v>79</v>
      </c>
    </row>
    <row r="13" spans="1:6" ht="12" thickBot="1">
      <c r="A13" s="28" t="s">
        <v>71</v>
      </c>
      <c r="B13" s="29" t="s">
        <v>72</v>
      </c>
      <c r="C13" s="30" t="s">
        <v>73</v>
      </c>
      <c r="D13" s="31" t="s">
        <v>78</v>
      </c>
      <c r="E13" s="30" t="s">
        <v>64</v>
      </c>
      <c r="F13" s="32" t="s">
        <v>80</v>
      </c>
    </row>
    <row r="15" spans="1:6">
      <c r="A15" s="36" t="s">
        <v>81</v>
      </c>
      <c r="B15" s="33"/>
      <c r="C15" s="33"/>
      <c r="D15" s="33"/>
      <c r="E15" s="34"/>
      <c r="F15" s="34"/>
    </row>
    <row r="16" spans="1:6">
      <c r="A16" s="37" t="s">
        <v>82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2018-12-07T15:26:36Z</dcterms:modified>
</cp:coreProperties>
</file>