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activeTab="2"/>
  </bookViews>
  <sheets>
    <sheet name="Sommaire" sheetId="1" r:id="rId1"/>
    <sheet name="Cadrage"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B5" i="2"/>
  <c r="D5" i="2" s="1"/>
  <c r="B8" i="4" l="1"/>
  <c r="B7" i="4"/>
  <c r="B6" i="4"/>
  <c r="B5" i="4"/>
  <c r="B4" i="4"/>
  <c r="D12" i="12" l="1"/>
  <c r="C12" i="12"/>
  <c r="B12" i="12"/>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<sst xmlns="http://schemas.openxmlformats.org/spreadsheetml/2006/main" count="407" uniqueCount="312">
  <si>
    <t>Atlas 2018 région Auvergne-Rhône-Alpes</t>
  </si>
  <si>
    <t>SOMMAIRE</t>
  </si>
  <si>
    <t>Principaux repères de la région Auvergne-Rhône-Alpes</t>
  </si>
  <si>
    <t>Part de la population par territoire de vie en Auvergne-Rhône-Alpes</t>
  </si>
  <si>
    <t>Répartition de la dépense culturelle en Auvergne-Rhône-Alpes</t>
  </si>
  <si>
    <t>Dépenses du ministère de la Culture et de ses opérateurs en Auvergne-Rhône-Alpes en 2016</t>
  </si>
  <si>
    <t>Dépenses des collectivités territoriales en Auvergne-Rhône-Alpes en 2016</t>
  </si>
  <si>
    <t>Dépenses culturelles des communes et de leurs groupements en Auvergne-Rhône-Alpes en 2016</t>
  </si>
  <si>
    <t>Répartition des principaux équipements culturels par type de territoire de vie en Auvergne-Rhône-Alpes en 2016</t>
  </si>
  <si>
    <t>Secteurs culturels et professions culturelles  en Auvergne-Rhône-Alpes en 2014</t>
  </si>
  <si>
    <t>Répartition des professions culturelles en Auvergne-Rhône-Alpes en 2014</t>
  </si>
  <si>
    <t>Part des diplômés du supérieur et salaire médian annuel selon les professions culturelles en 2014</t>
  </si>
  <si>
    <t>Répartition de l'emploi par secteur culturel en 2014</t>
  </si>
  <si>
    <t>Caractéristiques des non-salariés par secteur culturel en 2014</t>
  </si>
  <si>
    <t>Poids des entreprises dans les secteurs culturels marchands en Auvergne-Rhône-Alpes en 2015</t>
  </si>
  <si>
    <t xml:space="preserve">Répartition du nombre d'établissements, du chiffre d'affaires et des effectifs salariés par domaine culturel en Auvergne-Rhône-Alpes en 2015 </t>
  </si>
  <si>
    <t>Répartition des entreprises culturelles en Auvergne-Rhône-Alpes en 2015</t>
  </si>
  <si>
    <t>Principaux établissements culturels employeurs en  Auvergne-Rhône-Alpes en 2015</t>
  </si>
  <si>
    <t>Répartition du nombre d'établissements, du chiffre d'affaires et des effectifs salariés par domaine culturel en Auvergne-Rhône-Alpes en 2015</t>
  </si>
  <si>
    <t>Poids des entreprises culturelles dans les secteurs marchands en Auvergne-Rhône-Alpes en 2015</t>
  </si>
  <si>
    <t>L'emploi culturel : secteurs culturels et professions culturels en Auvergne-Rhône-Alpes en 2014</t>
  </si>
  <si>
    <t>Entreprises culturelles</t>
  </si>
  <si>
    <t>Auvergne - Rhône-Alpes</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</si>
  <si>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</si>
  <si>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</si>
  <si>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</si>
  <si>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</si>
  <si>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</si>
  <si>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</si>
  <si>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</si>
  <si>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</si>
  <si>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</si>
  <si>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</si>
  <si>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Lecture : le secteur des arts visuels représente 27 % des établissements culturels d'Auvergne - Rhône-Alpes, mais 8 % du chiffre d'affaires de la région.</t>
  </si>
  <si>
    <t>Domaine</t>
  </si>
  <si>
    <t xml:space="preserve">Nombre d'établissements </t>
  </si>
  <si>
    <t xml:space="preserve">Chiffre d'affaires </t>
  </si>
  <si>
    <t>Effectifs ETP</t>
  </si>
  <si>
    <t>Enseignement culturel</t>
  </si>
  <si>
    <t>Agences de publicité</t>
  </si>
  <si>
    <t>Audiovisuel et Multimédia</t>
  </si>
  <si>
    <t>Spectacle vivant</t>
  </si>
  <si>
    <t>Architecture</t>
  </si>
  <si>
    <t>Arts visuels</t>
  </si>
  <si>
    <t>Livre et Presse</t>
  </si>
  <si>
    <t>Patrimoine</t>
  </si>
  <si>
    <t>Lecture : le secteur du patrimoine compte 48 établissements en Auvergne - Rhône-Alpes, dont 33 % n'ont aucun salarié.</t>
  </si>
  <si>
    <t>en nb etab</t>
  </si>
  <si>
    <t>Aucun salarié</t>
  </si>
  <si>
    <t>1 à 9 salariés</t>
  </si>
  <si>
    <t>10 à 19 salariés</t>
  </si>
  <si>
    <t>20 à 49 salariés</t>
  </si>
  <si>
    <t>50 à 249 salariés</t>
  </si>
  <si>
    <t>250 salariés et plus</t>
  </si>
  <si>
    <t>Enseignement
348 établissements</t>
  </si>
  <si>
    <t>Publicité
1 508 établissements</t>
  </si>
  <si>
    <t>Audiovisuel
1 137 établissements</t>
  </si>
  <si>
    <t>Spectacle vivant
1 176 établissements</t>
  </si>
  <si>
    <t>Architecure
3 168 établissements</t>
  </si>
  <si>
    <t>Arts visuels
3 778 établissements</t>
  </si>
  <si>
    <t>Livre et presse
2 924 établissements</t>
  </si>
  <si>
    <t>Patrimoine
48 établissements</t>
  </si>
  <si>
    <t>Ensemble
14 087 établissements</t>
  </si>
  <si>
    <t>Dénomination</t>
  </si>
  <si>
    <t>Secteur d'activité</t>
  </si>
  <si>
    <t>Domaine culturel</t>
  </si>
  <si>
    <t>Tranche d'effectif ETP</t>
  </si>
  <si>
    <t>Département</t>
  </si>
  <si>
    <t>Commune</t>
  </si>
  <si>
    <t>Euronews</t>
  </si>
  <si>
    <t>Edition de chaînes thématiques</t>
  </si>
  <si>
    <t>Audiovisuel</t>
  </si>
  <si>
    <t>250 à 499 salariés</t>
  </si>
  <si>
    <t>Rhône</t>
  </si>
  <si>
    <t>Lyon</t>
  </si>
  <si>
    <t>La montagne</t>
  </si>
  <si>
    <t>Édition de journaux</t>
  </si>
  <si>
    <t>Presse</t>
  </si>
  <si>
    <t>Puy-de-Dôme</t>
  </si>
  <si>
    <t>Clermont-Ferrand</t>
  </si>
  <si>
    <t>Le Dauphiné libéré</t>
  </si>
  <si>
    <t>Isère</t>
  </si>
  <si>
    <t>Veurey-Voroize</t>
  </si>
  <si>
    <t>France 3 Rhône-Alpes Auvergne</t>
  </si>
  <si>
    <t>Edition de chaînes généralistes</t>
  </si>
  <si>
    <t>Opéra de Lyon</t>
  </si>
  <si>
    <t>Arts du spectacle vivant</t>
  </si>
  <si>
    <t>200 à 249 salariés</t>
  </si>
  <si>
    <t>Le Progrès</t>
  </si>
  <si>
    <t>GL events Audiovisual</t>
  </si>
  <si>
    <t>Activités de soutien au spectacle vivant</t>
  </si>
  <si>
    <t>100 à 199 salariés</t>
  </si>
  <si>
    <t>Brignais</t>
  </si>
  <si>
    <t>Gutenberg Network</t>
  </si>
  <si>
    <t>Activités des agences de publicité</t>
  </si>
  <si>
    <t>Publicité</t>
  </si>
  <si>
    <t>Loire</t>
  </si>
  <si>
    <t>Saint-Étienne</t>
  </si>
  <si>
    <t>Adrexo</t>
  </si>
  <si>
    <t>Vénissieux</t>
  </si>
  <si>
    <t>Champ : établissements employeurs des secteurs culturels.</t>
  </si>
  <si>
    <t>Source : Insee, Sirene / Deps, ministère de la Culture 2018.</t>
  </si>
  <si>
    <t>Champ : actifs ayant un emploi, région Auvergne-Rhône-Alpes</t>
  </si>
  <si>
    <t>Source : Insee, Recensement 2014 / DEPS, Ministère de la Culture, 2018</t>
  </si>
  <si>
    <t>Auvergne-Rhône-Alpes</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</si>
  <si>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</si>
  <si>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</si>
  <si>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</si>
  <si>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</si>
  <si>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</si>
  <si>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</si>
  <si>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</si>
  <si>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</si>
  <si>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</si>
  <si>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</si>
  <si>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</si>
  <si>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</si>
  <si>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</si>
  <si>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</si>
  <si>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</si>
  <si>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</si>
  <si>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</si>
  <si>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</si>
  <si>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</si>
  <si>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Note de lecture : en 2014 en Auvergne-Rhône-Alpes, les concepteurs et assistants techniques des arts graphiques, de la mode et de la décoration rassemblent 18 % de des professionnels de la culture dans cette région, soit la première population de professionnels de la culture pour Auvergne-Rhône-Alpes.</t>
  </si>
  <si>
    <t>Données graphiques</t>
  </si>
  <si>
    <t>% diplômés</t>
  </si>
  <si>
    <t>Salaire median</t>
  </si>
  <si>
    <t xml:space="preserve">Champ : ensemble des salariés ayant occupé une profession culturelle présents dans les déclarations annuelles des données sociales (DADS) en 2014 en région Auvergne-Rhône-Alpes.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</si>
  <si>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</si>
  <si>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Note de lecture : En 2014 en Auvergne-Rhône-Alpes, 50 % des artistes des spectacles sont diplômés du supérieur. Le salaire médian net annuel des artistes des spectacles (la moitié perçoit plus, l'autre moitié perçoit moins) est de 8 404 euros.</t>
  </si>
  <si>
    <t>Livre</t>
  </si>
  <si>
    <t>Arts plastiques et autre création artistique</t>
  </si>
  <si>
    <t>Photographie</t>
  </si>
  <si>
    <t>Design</t>
  </si>
  <si>
    <t>Diffusion audiovisuelle</t>
  </si>
  <si>
    <t>Édition audiovisuelle</t>
  </si>
  <si>
    <t>Industrie du film, du phonogramme et du jeu électronique</t>
  </si>
  <si>
    <t>Enseignement artistique amateur</t>
  </si>
  <si>
    <t>Ensemble des secteurs culturels</t>
  </si>
  <si>
    <t>Part des secteurs culturels dans l’emploi total</t>
  </si>
  <si>
    <t>Note de lecture : En 2014 en Auvergne-Rhône-Alpes, le secteur du spectacle vivant rassemble 20 %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</si>
  <si>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</si>
  <si>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</si>
  <si>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</si>
  <si>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</si>
  <si>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</si>
  <si>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</si>
  <si>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</si>
  <si>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</si>
  <si>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Champ: actifs ayant un emploi, région Auvergne-Rhône-Alpes</t>
  </si>
  <si>
    <t>Source : Insee, Recensement 2014 et base non salariés 2014 / DEPS, Ministère de la Culture, 2018</t>
  </si>
  <si>
    <t>En milliers d'euros, euros et %</t>
  </si>
  <si>
    <t>Régions</t>
  </si>
  <si>
    <t>Départements</t>
  </si>
  <si>
    <t>Groupements de communes*</t>
  </si>
  <si>
    <t>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</si>
  <si>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</si>
  <si>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</si>
  <si>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</si>
  <si>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</si>
  <si>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</si>
  <si>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</si>
  <si>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</si>
  <si>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</si>
  <si>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</si>
  <si>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</si>
  <si>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</si>
  <si>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</si>
  <si>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d'Auvergne-Rhônes-Alpes en 2016</t>
  </si>
  <si>
    <t>Etat **</t>
  </si>
  <si>
    <t>Région</t>
  </si>
  <si>
    <t>EPCI*</t>
  </si>
  <si>
    <t>* Communes de plus de 3 500 habitants ; groupements composés d'au moins une commune de plus de 3 500 habitants.</t>
  </si>
  <si>
    <t>Note de lecture : en Auvergne-Rhône-Alpes, 51 % de la dépense culturelle publique est portée par les communes.</t>
  </si>
  <si>
    <t>Source : CNC/DABS/SRH/DEPS, Ministère de la Culture, 2018</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</si>
  <si>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</si>
  <si>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</si>
  <si>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</si>
  <si>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</si>
  <si>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</si>
  <si>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</si>
  <si>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</si>
  <si>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</si>
  <si>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</si>
  <si>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</si>
  <si>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</si>
  <si>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</si>
  <si>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</si>
  <si>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</si>
  <si>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</si>
  <si>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</si>
  <si>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</si>
  <si>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</si>
  <si>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</si>
  <si>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</si>
  <si>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</si>
  <si>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</si>
  <si>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d'Auvergne-Rhône-Alpes et de leurs groupements en faveur des bibliothèques et médiathèques s'élèvent à 175 millions d'euros. </t>
  </si>
  <si>
    <t>Répartition des enteprises culturelles en Auvergne-Rhône-Alpes selon les effectifs en 2015</t>
  </si>
  <si>
    <t>dont dépenses de personnels</t>
  </si>
  <si>
    <t>Total en € par habitant de la région</t>
  </si>
  <si>
    <t>Total (milliers d'euros)</t>
  </si>
  <si>
    <t>Note : il s'agit des dépenses exécutées 2016.</t>
  </si>
  <si>
    <t>Dépenses culturelles des communes d'Auvergne-Rhône-Alpes et de leurs groupements par secteur d'intervention en 2016</t>
  </si>
  <si>
    <t>Répartition de la dépense culturelle publique en Auvergne-Rhône-Alpes en 2016</t>
  </si>
  <si>
    <t>** Dépenses du ministère de la Culture, y compris dépenses de personnels et hors sociétés de l'audiovisuel.</t>
  </si>
  <si>
    <t>Dépenses du ministère de la Culture et de ses opérateurs* en Auvergne-Rhône-Alpes en 2016</t>
  </si>
  <si>
    <t>Caractéristiques des non-salariés par secteur culturel en Auvergne-Rhône-Alpes en 2014</t>
  </si>
  <si>
    <t>Part de diplômés du supérieur et salaire net médian selon les professions culturelles en Auvergne-Rhône-Alpes en 2014</t>
  </si>
  <si>
    <t>Répartition de l'emploi par secteur culturel en Auvergne-Rhône-Alpes en 2014</t>
  </si>
  <si>
    <t>Auvergne
Rhône-Alpes</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</si>
  <si>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</si>
  <si>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</si>
  <si>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</si>
  <si>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</si>
  <si>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</si>
  <si>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</si>
  <si>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</si>
  <si>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</si>
  <si>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</si>
  <si>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</si>
  <si>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</si>
  <si>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</si>
  <si>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</si>
  <si>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</si>
  <si>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</si>
  <si>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</si>
  <si>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</si>
  <si>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t>Type du territoire de vie dans la typologie</t>
  </si>
  <si>
    <t>Population municipale du territoire de vie
(en milliers)</t>
  </si>
  <si>
    <t>en % de la population totale de la région</t>
  </si>
  <si>
    <t>Typologie de territoire 2 : territoires plutôt favorisés, à l'accès aux équipements rapide mais avec des difficultés socioéconomiques</t>
  </si>
  <si>
    <t>Typologie de territoire 8 : territoires autour de villes moyennes, offrant des emplois et des conditions de vie plutôt favorables</t>
  </si>
  <si>
    <t>Typologie de territoire 4 : territoires plutôt aisés, éloignés de l'emploi, situés surtout dans le périurbain</t>
  </si>
  <si>
    <t>Typologie de territoire 6 : territoires de bourgs et petites villes en situation intermédiaire</t>
  </si>
  <si>
    <t>Typologie de territoire 7 : isolés, peu urbanisés, hors de l'influence des grands pôles</t>
  </si>
  <si>
    <t>Typologie de territoire 5 : plutôt denses, en situation peu favorable</t>
  </si>
  <si>
    <t>Typologie de territoire 1 : territoires très urbanisés, plutôt favorisés mais avec des difficultés sociales et des emplois souvent éloignés</t>
  </si>
  <si>
    <t>Typologie de territoire 3 : territoires denses et riches, présentant d'importantes disparités entre femmes et hommes</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</si>
  <si>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</si>
  <si>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</si>
  <si>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</si>
  <si>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</si>
  <si>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</si>
  <si>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</si>
  <si>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</si>
  <si>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</si>
  <si>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</si>
  <si>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</si>
  <si>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</si>
  <si>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</si>
  <si>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</si>
  <si>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</si>
  <si>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</si>
  <si>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</si>
  <si>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</si>
  <si>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</si>
  <si>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</si>
  <si>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Part de locaux éligibles au très haut débit (30Mbit/s)</t>
    </r>
    <r>
      <rPr>
        <i/>
        <sz val="8"/>
        <rFont val="Arial"/>
        <family val="2"/>
      </rPr>
      <t xml:space="preserve"> (%)</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</si>
  <si>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</si>
  <si>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</si>
  <si>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</si>
  <si>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</si>
  <si>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</si>
  <si>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</si>
  <si>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</si>
  <si>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Population  des quartiers "politique de la ville"</t>
    </r>
    <r>
      <rPr>
        <sz val="8"/>
        <rFont val="Arial"/>
        <family val="2"/>
      </rPr>
      <t xml:space="preserve"> (2015)</t>
    </r>
    <r>
      <rPr>
        <i/>
        <sz val="8"/>
        <rFont val="Arial"/>
        <family val="2"/>
      </rPr>
      <t xml:space="preserve"> (milliers)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</si>
  <si>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</si>
  <si>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</si>
  <si>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</si>
  <si>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</si>
  <si>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</si>
  <si>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  Epci : établissements publics de coopération intercommunale (à fiscalité propre)</t>
  </si>
  <si>
    <t>Note de lecture : en Auvergne-Rhône-Alpes, on compte 177 lieux de visite dont 142 lieux d’exposition, 7 monuments nationaux et 28 jardins remarquables. 35 % de ces lieux de visite sont situés dans des territoires de vie plutôt favorisés, à l’accès aux équipements rapides mais avec des difficultés socio-économiques.</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</si>
  <si>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</si>
  <si>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</si>
  <si>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</si>
  <si>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</si>
  <si>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</si>
  <si>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</si>
  <si>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</si>
  <si>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</si>
  <si>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</si>
  <si>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</si>
  <si>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Répartition par typologie de territoire de vie (en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</si>
  <si>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</si>
  <si>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</si>
  <si>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</si>
  <si>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</si>
  <si>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</si>
  <si>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</si>
  <si>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</si>
  <si>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</si>
  <si>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</si>
  <si>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</si>
  <si>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</si>
  <si>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</si>
  <si>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</si>
  <si>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</si>
  <si>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</si>
  <si>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</si>
  <si>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</si>
  <si>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</si>
  <si>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</si>
  <si>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</si>
  <si>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</si>
  <si>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r>
      <t xml:space="preserve">Auvergne-Rhône-Alpes
</t>
    </r>
    <r>
      <rPr>
        <sz val="8"/>
        <color theme="1"/>
        <rFont val="Arial"/>
        <family val="2"/>
      </rPr>
      <t>(unités)</t>
    </r>
  </si>
  <si>
    <t>Source : Atlas régional de la culture 2018, Deps, ministère de la Culture 2018</t>
  </si>
  <si>
    <t>En milliers d'euros</t>
  </si>
  <si>
    <t>En part de l'ensemble des secteurs marchands (%)</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</si>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</sst>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6">
    <font>
      <sz val="11"/>
      <color theme="1"/>
      <name val="Calibri"/>
      <family val="2"/>
      <scheme val="minor"/>
    </font>
    <font>
      <b/>
      <sz val="11"/>
      <color theme="1"/>
      <name val="Calibri"/>
      <family val="2"/>
      <scheme val="minor"/>
    </font>
    <font>
      <u/>
      <sz val="11"/>
      <color theme="10"/>
      <name val="Calibri"/>
      <family val="2"/>
      <scheme val="minor"/>
    </font>
    <font>
      <sz val="8"/>
      <color theme="1"/>
      <name val="Arial"/>
      <family val="2"/>
    </font>
    <font>
      <b/>
      <sz val="8"/>
      <color theme="1"/>
      <name val="Arial"/>
      <family val="2"/>
    </font>
    <font>
      <sz val="8"/>
      <name val="Arial"/>
      <family val="2"/>
    </font>
    <font>
      <i/>
      <sz val="8"/>
      <name val="Arial"/>
      <family val="2"/>
    </font>
    <font>
      <sz val="11"/>
      <color theme="1"/>
      <name val="Liberation Sans"/>
      <family val="2"/>
    </font>
    <font>
      <sz val="11"/>
      <color rgb="FF000000"/>
      <name val="Calibri1"/>
      <family val="2"/>
    </font>
    <font>
      <sz val="10"/>
      <color rgb="FF000000"/>
      <name val="Arial"/>
      <family val="2"/>
    </font>
    <font>
      <b/>
      <sz val="10"/>
      <color rgb="FF000000"/>
      <name val="Arial"/>
      <family val="2"/>
    </font>
    <font>
      <sz val="10"/>
      <color rgb="FF000000"/>
      <name val="Calibri1"/>
      <family val="2"/>
    </font>
    <font>
      <b/>
      <sz val="11"/>
      <color rgb="FF000000"/>
      <name val="Calibri1"/>
      <family val="2"/>
    </font>
    <font>
      <sz val="11"/>
      <color theme="1"/>
      <name val="Calibri"/>
      <family val="2"/>
      <scheme val="minor"/>
    </font>
    <font>
      <i/>
      <sz val="11"/>
      <color rgb="FF7F7F7F"/>
      <name val="Calibri"/>
      <family val="2"/>
      <scheme val="minor"/>
    </font>
    <font>
      <i/>
      <sz val="8"/>
      <color theme="1"/>
      <name val="Arial"/>
      <family val="2"/>
    </font>
    <font>
      <b/>
      <sz val="8"/>
      <name val="Arial"/>
      <family val="2"/>
    </font>
    <font>
      <b/>
      <i/>
      <sz val="8"/>
      <name val="Arial"/>
      <family val="2"/>
    </font>
    <font>
      <i/>
      <sz val="8"/>
      <color rgb="FF7F7F7F"/>
      <name val="Arial"/>
      <family val="2"/>
    </font>
    <font>
      <sz val="6"/>
      <name val="Arial"/>
      <family val="2"/>
    </font>
    <font>
      <b/>
      <sz val="8"/>
      <color rgb="FF000000"/>
      <name val="Arial"/>
      <family val="2"/>
    </font>
    <font>
      <sz val="8"/>
      <color rgb="FF000000"/>
      <name val="Arial"/>
      <family val="2"/>
    </font>
    <font>
      <i/>
      <sz val="8"/>
      <color rgb="FF000000"/>
      <name val="Arial"/>
      <family val="2"/>
    </font>
    <font>
      <sz val="8"/>
      <color rgb="FFFF0000"/>
      <name val="Arial"/>
      <family val="2"/>
    </font>
    <font>
      <sz val="8"/>
      <color rgb="FFFF3333"/>
      <name val="Arial"/>
      <family val="2"/>
    </font>
    <font>
      <sz val="8"/>
      <color theme="1"/>
      <name val="Calibri"/>
      <family val="2"/>
      <scheme val="minor"/>
    </font>
    <font>
      <sz val="11"/>
      <color theme="1"/>
      <name val="Arial"/>
      <family val="2"/>
    </font>
    <font>
      <b/>
      <sz val="11"/>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rgb="FF000000"/>
      <name val="Calibri"/>
      <family val="2"/>
      <charset val="1"/>
    </font>
  </fonts>
  <fills count="5">
    <fill>
      <patternFill patternType="none"/>
    </fill>
    <fill>
      <patternFill patternType="gray125"/>
    </fill>
    <fill>
      <patternFill patternType="solid">
        <fgColor theme="0" tint="-0.34998626667073579"/>
        <bgColor indexed="64"/>
      </patternFill>
    </fill>
    <fill>
      <patternFill patternType="solid">
        <fgColor rgb="FFAFABAB"/>
        <bgColor rgb="FFB3B3B3"/>
      </patternFill>
    </fill>
    <fill>
      <patternFill patternType="solid">
        <fgColor theme="4" tint="0.79998168889431442"/>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right style="medium">
        <color indexed="64"/>
      </right>
      <top style="thin">
        <color rgb="FF000000"/>
      </top>
      <bottom style="thin">
        <color rgb="FF000000"/>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3">
    <xf numFmtId="0" fontId="0" fillId="0" borderId="0"/>
    <xf numFmtId="0" fontId="2" fillId="0" borderId="0" applyNumberFormat="0" applyFill="0" applyBorder="0" applyAlignment="0" applyProtection="0"/>
    <xf numFmtId="9" fontId="7"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alignment horizontal="left"/>
    </xf>
    <xf numFmtId="0" fontId="12" fillId="0" borderId="0">
      <alignment horizontal="left"/>
    </xf>
    <xf numFmtId="43" fontId="13" fillId="0" borderId="0" applyFont="0" applyFill="0" applyBorder="0" applyAlignment="0" applyProtection="0"/>
    <xf numFmtId="9" fontId="13" fillId="0" borderId="0" applyFont="0" applyFill="0" applyBorder="0" applyAlignment="0" applyProtection="0"/>
    <xf numFmtId="0" fontId="14" fillId="0" borderId="0" applyNumberFormat="0" applyFill="0" applyBorder="0" applyAlignment="0" applyProtection="0"/>
    <xf numFmtId="0" fontId="28" fillId="0" borderId="0"/>
    <xf numFmtId="0" fontId="35" fillId="0" borderId="0"/>
  </cellStyleXfs>
  <cellXfs count="299">
    <xf numFmtId="0" fontId="0" fillId="0" borderId="0" xfId="0"/>
    <xf numFmtId="0" fontId="1" fillId="0" borderId="0" xfId="0" applyFont="1"/>
    <xf numFmtId="0" fontId="2" fillId="0" borderId="0" xfId="1"/>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xf numFmtId="3" fontId="3" fillId="0" borderId="0" xfId="0" applyNumberFormat="1" applyFont="1" applyBorder="1"/>
    <xf numFmtId="3" fontId="3" fillId="0" borderId="0" xfId="0" applyNumberFormat="1" applyFont="1" applyBorder="1" applyAlignment="1">
      <alignment horizontal="center"/>
    </xf>
    <xf numFmtId="3" fontId="3" fillId="0" borderId="5" xfId="0" applyNumberFormat="1" applyFont="1" applyBorder="1" applyAlignment="1">
      <alignment horizontal="center"/>
    </xf>
    <xf numFmtId="0" fontId="5" fillId="0" borderId="6" xfId="0" applyFont="1" applyBorder="1"/>
    <xf numFmtId="3" fontId="5" fillId="0" borderId="7" xfId="0" applyNumberFormat="1" applyFont="1" applyBorder="1"/>
    <xf numFmtId="3" fontId="6" fillId="0" borderId="7" xfId="0" quotePrefix="1" applyNumberFormat="1" applyFont="1" applyBorder="1" applyAlignment="1">
      <alignment horizontal="center"/>
    </xf>
    <xf numFmtId="3" fontId="6" fillId="0" borderId="8" xfId="0" applyNumberFormat="1" applyFont="1" applyBorder="1" applyAlignment="1">
      <alignment horizontal="center"/>
    </xf>
    <xf numFmtId="0" fontId="3" fillId="0" borderId="0" xfId="0" applyFont="1" applyAlignment="1">
      <alignment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0" xfId="0" applyFont="1" applyBorder="1" applyAlignment="1">
      <alignment horizontal="center" wrapText="1"/>
    </xf>
    <xf numFmtId="0" fontId="4" fillId="0" borderId="11" xfId="0" applyFont="1" applyBorder="1" applyAlignment="1">
      <alignment horizontal="center" wrapText="1"/>
    </xf>
    <xf numFmtId="0" fontId="5" fillId="0" borderId="4" xfId="0" applyFont="1" applyBorder="1"/>
    <xf numFmtId="0" fontId="5" fillId="0" borderId="0" xfId="0" applyFont="1" applyBorder="1" applyAlignment="1">
      <alignment horizontal="left"/>
    </xf>
    <xf numFmtId="0" fontId="5" fillId="0" borderId="0" xfId="0" applyFont="1" applyBorder="1"/>
    <xf numFmtId="0" fontId="5" fillId="0" borderId="0" xfId="0" applyFont="1" applyBorder="1" applyAlignment="1">
      <alignment horizontal="right"/>
    </xf>
    <xf numFmtId="0" fontId="5" fillId="0" borderId="5" xfId="0" applyFont="1" applyBorder="1"/>
    <xf numFmtId="0" fontId="3" fillId="0" borderId="0" xfId="0" applyFont="1" applyBorder="1" applyAlignment="1">
      <alignment horizontal="left"/>
    </xf>
    <xf numFmtId="0" fontId="3" fillId="0" borderId="0" xfId="0" applyFont="1" applyBorder="1"/>
    <xf numFmtId="0" fontId="3" fillId="0" borderId="0" xfId="0" applyFont="1" applyBorder="1" applyAlignment="1">
      <alignment horizontal="right"/>
    </xf>
    <xf numFmtId="0" fontId="3" fillId="0" borderId="5" xfId="0" applyFont="1" applyBorder="1"/>
    <xf numFmtId="0" fontId="3" fillId="0" borderId="6" xfId="0" applyFont="1" applyBorder="1"/>
    <xf numFmtId="0" fontId="3" fillId="0" borderId="7" xfId="0" applyFont="1" applyBorder="1" applyAlignment="1">
      <alignment horizontal="left"/>
    </xf>
    <xf numFmtId="0" fontId="3" fillId="0" borderId="7" xfId="0" applyFont="1" applyBorder="1"/>
    <xf numFmtId="0" fontId="3" fillId="0" borderId="7" xfId="0" applyFont="1" applyBorder="1" applyAlignment="1">
      <alignment horizontal="right"/>
    </xf>
    <xf numFmtId="0" fontId="3" fillId="0" borderId="8" xfId="0" applyFont="1" applyBorder="1"/>
    <xf numFmtId="0" fontId="3" fillId="0" borderId="0" xfId="0" applyFont="1" applyAlignment="1"/>
    <xf numFmtId="1" fontId="4" fillId="0" borderId="0" xfId="0" applyNumberFormat="1" applyFont="1" applyBorder="1"/>
    <xf numFmtId="1" fontId="4" fillId="0" borderId="5" xfId="0" applyNumberFormat="1" applyFont="1" applyBorder="1"/>
    <xf numFmtId="3" fontId="4" fillId="0" borderId="0" xfId="0" applyNumberFormat="1" applyFont="1" applyBorder="1"/>
    <xf numFmtId="3" fontId="4" fillId="0" borderId="5" xfId="0" applyNumberFormat="1" applyFont="1" applyBorder="1"/>
    <xf numFmtId="1" fontId="3" fillId="0" borderId="7" xfId="0" applyNumberFormat="1" applyFont="1" applyBorder="1"/>
    <xf numFmtId="1" fontId="3" fillId="0" borderId="8" xfId="0" applyNumberFormat="1" applyFont="1" applyBorder="1"/>
    <xf numFmtId="0" fontId="3" fillId="0" borderId="9" xfId="0" applyFont="1" applyBorder="1"/>
    <xf numFmtId="164" fontId="3" fillId="0" borderId="10" xfId="0" applyNumberFormat="1" applyFont="1" applyBorder="1" applyAlignment="1">
      <alignment wrapText="1"/>
    </xf>
    <xf numFmtId="164" fontId="3" fillId="0" borderId="11" xfId="0" applyNumberFormat="1" applyFont="1" applyBorder="1" applyAlignment="1">
      <alignment wrapText="1"/>
    </xf>
    <xf numFmtId="1" fontId="4" fillId="0" borderId="13" xfId="0" applyNumberFormat="1" applyFont="1" applyBorder="1"/>
    <xf numFmtId="1" fontId="4" fillId="0" borderId="14" xfId="0" applyNumberFormat="1" applyFont="1" applyBorder="1"/>
    <xf numFmtId="3" fontId="4" fillId="0" borderId="16" xfId="0" applyNumberFormat="1" applyFont="1" applyBorder="1"/>
    <xf numFmtId="3" fontId="4" fillId="0" borderId="17" xfId="0" applyNumberFormat="1" applyFont="1" applyBorder="1"/>
    <xf numFmtId="0" fontId="3" fillId="0" borderId="18" xfId="0" applyFont="1" applyBorder="1"/>
    <xf numFmtId="0" fontId="4" fillId="0" borderId="19" xfId="0" applyFont="1" applyBorder="1"/>
    <xf numFmtId="0" fontId="4" fillId="0" borderId="20" xfId="0" applyFont="1" applyBorder="1"/>
    <xf numFmtId="0" fontId="4" fillId="0" borderId="21" xfId="0" applyFont="1" applyBorder="1"/>
    <xf numFmtId="0" fontId="3" fillId="0" borderId="22" xfId="0" applyFont="1" applyBorder="1"/>
    <xf numFmtId="3" fontId="3" fillId="0" borderId="5" xfId="0" applyNumberFormat="1" applyFont="1" applyBorder="1"/>
    <xf numFmtId="3" fontId="3" fillId="0" borderId="7" xfId="0" applyNumberFormat="1" applyFont="1" applyBorder="1"/>
    <xf numFmtId="3" fontId="3" fillId="0" borderId="8" xfId="0" applyNumberFormat="1" applyFont="1" applyBorder="1"/>
    <xf numFmtId="0" fontId="3" fillId="0" borderId="10" xfId="0" applyFont="1" applyBorder="1"/>
    <xf numFmtId="0" fontId="3" fillId="0" borderId="11" xfId="0" applyFont="1" applyBorder="1"/>
    <xf numFmtId="3" fontId="3" fillId="0" borderId="13" xfId="0" applyNumberFormat="1" applyFont="1" applyBorder="1"/>
    <xf numFmtId="3" fontId="3" fillId="0" borderId="14" xfId="0" applyNumberFormat="1" applyFont="1" applyBorder="1"/>
    <xf numFmtId="3" fontId="3" fillId="0" borderId="16" xfId="0" applyNumberFormat="1" applyFont="1" applyBorder="1"/>
    <xf numFmtId="3" fontId="3" fillId="0" borderId="17" xfId="0" applyNumberFormat="1" applyFont="1" applyBorder="1"/>
    <xf numFmtId="0" fontId="3" fillId="0" borderId="12" xfId="0" applyFont="1" applyBorder="1" applyAlignment="1">
      <alignment wrapText="1"/>
    </xf>
    <xf numFmtId="0" fontId="3" fillId="0" borderId="4" xfId="0" applyFont="1" applyBorder="1" applyAlignment="1">
      <alignment wrapText="1"/>
    </xf>
    <xf numFmtId="0" fontId="3" fillId="0" borderId="15" xfId="0" applyFont="1" applyBorder="1" applyAlignment="1">
      <alignment wrapText="1"/>
    </xf>
    <xf numFmtId="0" fontId="3" fillId="0" borderId="6" xfId="0" applyFont="1" applyBorder="1" applyAlignment="1">
      <alignment wrapText="1"/>
    </xf>
    <xf numFmtId="3" fontId="9" fillId="0" borderId="0" xfId="3" applyNumberFormat="1" applyFont="1" applyBorder="1"/>
    <xf numFmtId="0" fontId="11" fillId="0" borderId="0" xfId="3" applyFont="1"/>
    <xf numFmtId="0" fontId="9" fillId="0" borderId="0" xfId="3" applyFont="1"/>
    <xf numFmtId="9" fontId="10" fillId="0" borderId="0" xfId="4" applyFont="1" applyBorder="1"/>
    <xf numFmtId="0" fontId="4" fillId="0" borderId="0" xfId="0" applyFont="1"/>
    <xf numFmtId="0" fontId="15" fillId="0" borderId="0" xfId="0" applyFont="1"/>
    <xf numFmtId="0" fontId="15" fillId="0" borderId="0" xfId="0" applyFont="1" applyAlignment="1">
      <alignment horizontal="center"/>
    </xf>
    <xf numFmtId="0" fontId="15" fillId="0" borderId="0" xfId="0" applyFont="1" applyAlignment="1"/>
    <xf numFmtId="0" fontId="6" fillId="0" borderId="0" xfId="0" applyFont="1" applyAlignment="1">
      <alignment horizontal="right"/>
    </xf>
    <xf numFmtId="0" fontId="16" fillId="3" borderId="0" xfId="10" applyFont="1" applyFill="1" applyBorder="1" applyAlignment="1">
      <alignment horizontal="left"/>
    </xf>
    <xf numFmtId="0" fontId="6" fillId="0" borderId="0" xfId="10" applyFont="1" applyBorder="1" applyAlignment="1">
      <alignment horizontal="right" vertical="center" wrapText="1"/>
    </xf>
    <xf numFmtId="9" fontId="6" fillId="0" borderId="0" xfId="0" applyNumberFormat="1" applyFont="1" applyAlignment="1">
      <alignment vertical="center"/>
    </xf>
    <xf numFmtId="9" fontId="6" fillId="0" borderId="0" xfId="9" applyFont="1" applyAlignment="1">
      <alignment vertical="center"/>
    </xf>
    <xf numFmtId="0" fontId="6" fillId="0" borderId="0" xfId="10" applyFont="1" applyBorder="1" applyAlignment="1">
      <alignment horizontal="left"/>
    </xf>
    <xf numFmtId="3" fontId="6" fillId="0" borderId="0" xfId="0" applyNumberFormat="1" applyFont="1"/>
    <xf numFmtId="0" fontId="16" fillId="3" borderId="0" xfId="10" applyFont="1" applyFill="1" applyBorder="1"/>
    <xf numFmtId="164" fontId="6" fillId="0" borderId="0" xfId="0" applyNumberFormat="1" applyFont="1"/>
    <xf numFmtId="164" fontId="5" fillId="0" borderId="0" xfId="0" applyNumberFormat="1" applyFont="1"/>
    <xf numFmtId="166" fontId="6" fillId="0" borderId="0" xfId="0" applyNumberFormat="1" applyFont="1"/>
    <xf numFmtId="0" fontId="17" fillId="0" borderId="0" xfId="0" applyFont="1"/>
    <xf numFmtId="0" fontId="18" fillId="0" borderId="0" xfId="10" applyFont="1" applyBorder="1" applyAlignment="1">
      <alignment horizontal="center" vertical="center" wrapText="1"/>
    </xf>
    <xf numFmtId="0" fontId="3" fillId="0" borderId="0" xfId="10" applyFont="1" applyBorder="1" applyAlignment="1">
      <alignment horizontal="center" vertical="center" wrapText="1"/>
    </xf>
    <xf numFmtId="0" fontId="3" fillId="0" borderId="0" xfId="10" applyFont="1" applyBorder="1" applyAlignment="1">
      <alignment horizontal="center" vertical="center"/>
    </xf>
    <xf numFmtId="0" fontId="18" fillId="3" borderId="0" xfId="10" applyFont="1" applyFill="1" applyBorder="1"/>
    <xf numFmtId="0" fontId="3" fillId="0" borderId="0" xfId="10" applyFont="1" applyBorder="1"/>
    <xf numFmtId="3" fontId="3" fillId="0" borderId="0" xfId="0" applyNumberFormat="1" applyFont="1"/>
    <xf numFmtId="3" fontId="3" fillId="2" borderId="0" xfId="0" applyNumberFormat="1" applyFont="1" applyFill="1"/>
    <xf numFmtId="0" fontId="3" fillId="2" borderId="0" xfId="0" applyFont="1" applyFill="1"/>
    <xf numFmtId="166" fontId="3" fillId="0" borderId="0" xfId="0" applyNumberFormat="1" applyFont="1"/>
    <xf numFmtId="3" fontId="3" fillId="2" borderId="0" xfId="0" applyNumberFormat="1" applyFont="1" applyFill="1" applyBorder="1"/>
    <xf numFmtId="0" fontId="3" fillId="2" borderId="0" xfId="0" applyFont="1" applyFill="1" applyBorder="1"/>
    <xf numFmtId="165" fontId="5" fillId="0" borderId="0" xfId="10" applyNumberFormat="1" applyFont="1" applyFill="1"/>
    <xf numFmtId="165" fontId="3" fillId="0" borderId="0" xfId="9" applyNumberFormat="1" applyFont="1"/>
    <xf numFmtId="165" fontId="5" fillId="0" borderId="0" xfId="9" applyNumberFormat="1" applyFont="1"/>
    <xf numFmtId="0" fontId="5" fillId="0" borderId="0" xfId="0" applyFont="1"/>
    <xf numFmtId="0" fontId="19" fillId="0" borderId="0" xfId="0" applyFont="1"/>
    <xf numFmtId="0" fontId="16" fillId="0" borderId="30" xfId="0" applyFont="1" applyBorder="1" applyAlignment="1">
      <alignment horizontal="center" vertical="center"/>
    </xf>
    <xf numFmtId="0" fontId="16" fillId="0" borderId="32" xfId="0" applyFont="1" applyBorder="1" applyAlignment="1">
      <alignment horizontal="center" vertical="center"/>
    </xf>
    <xf numFmtId="3" fontId="6" fillId="0" borderId="34" xfId="0" applyNumberFormat="1" applyFont="1" applyBorder="1"/>
    <xf numFmtId="3" fontId="6" fillId="0" borderId="34" xfId="0" applyNumberFormat="1" applyFont="1" applyBorder="1" applyAlignment="1">
      <alignment vertical="center"/>
    </xf>
    <xf numFmtId="3" fontId="17" fillId="0" borderId="37" xfId="0" applyNumberFormat="1" applyFont="1" applyFill="1" applyBorder="1"/>
    <xf numFmtId="3" fontId="17" fillId="0" borderId="39" xfId="0" applyNumberFormat="1" applyFont="1" applyFill="1" applyBorder="1"/>
    <xf numFmtId="0" fontId="16" fillId="0" borderId="40" xfId="0" applyFont="1" applyFill="1" applyBorder="1"/>
    <xf numFmtId="164" fontId="6" fillId="0" borderId="39" xfId="0" applyNumberFormat="1" applyFont="1" applyFill="1" applyBorder="1"/>
    <xf numFmtId="0" fontId="6" fillId="0" borderId="31" xfId="0" applyFont="1" applyBorder="1" applyAlignment="1">
      <alignment horizontal="center" vertical="center" wrapText="1"/>
    </xf>
    <xf numFmtId="0" fontId="16" fillId="0" borderId="0" xfId="0" applyFont="1" applyFill="1" applyAlignment="1">
      <alignment wrapText="1"/>
    </xf>
    <xf numFmtId="0" fontId="6" fillId="0" borderId="0" xfId="0" applyFont="1"/>
    <xf numFmtId="0" fontId="5" fillId="0" borderId="33" xfId="0" applyFont="1" applyBorder="1"/>
    <xf numFmtId="3" fontId="5" fillId="0" borderId="34" xfId="0" applyNumberFormat="1" applyFont="1" applyBorder="1"/>
    <xf numFmtId="9" fontId="6" fillId="0" borderId="34" xfId="0" applyNumberFormat="1" applyFont="1" applyBorder="1"/>
    <xf numFmtId="0" fontId="5" fillId="0" borderId="35" xfId="0" applyFont="1" applyBorder="1" applyAlignment="1">
      <alignment vertical="center" wrapText="1"/>
    </xf>
    <xf numFmtId="3" fontId="5" fillId="0" borderId="34" xfId="0" applyNumberFormat="1" applyFont="1" applyBorder="1" applyAlignment="1">
      <alignment vertical="center"/>
    </xf>
    <xf numFmtId="0" fontId="5" fillId="0" borderId="35" xfId="0" applyFont="1" applyBorder="1"/>
    <xf numFmtId="0" fontId="16" fillId="0" borderId="36" xfId="0" applyFont="1" applyFill="1" applyBorder="1"/>
    <xf numFmtId="3" fontId="16" fillId="0" borderId="37" xfId="0" applyNumberFormat="1" applyFont="1" applyFill="1" applyBorder="1"/>
    <xf numFmtId="9" fontId="17" fillId="0" borderId="37" xfId="0" applyNumberFormat="1" applyFont="1" applyBorder="1"/>
    <xf numFmtId="0" fontId="16" fillId="0" borderId="38" xfId="0" applyFont="1" applyFill="1" applyBorder="1"/>
    <xf numFmtId="3" fontId="16" fillId="0" borderId="39" xfId="0" applyNumberFormat="1" applyFont="1" applyFill="1" applyBorder="1"/>
    <xf numFmtId="3" fontId="16" fillId="0" borderId="40" xfId="0" applyNumberFormat="1" applyFont="1" applyFill="1" applyBorder="1"/>
    <xf numFmtId="9" fontId="17" fillId="0" borderId="0" xfId="0" applyNumberFormat="1" applyFont="1" applyBorder="1"/>
    <xf numFmtId="164" fontId="5" fillId="0" borderId="39" xfId="0" applyNumberFormat="1" applyFont="1" applyFill="1" applyBorder="1"/>
    <xf numFmtId="164" fontId="5" fillId="0" borderId="40" xfId="0" applyNumberFormat="1" applyFont="1" applyFill="1" applyBorder="1"/>
    <xf numFmtId="164" fontId="6" fillId="0" borderId="0" xfId="0" applyNumberFormat="1" applyFont="1" applyFill="1" applyBorder="1"/>
    <xf numFmtId="166" fontId="6" fillId="0" borderId="41" xfId="0" applyNumberFormat="1" applyFont="1" applyFill="1" applyBorder="1" applyAlignment="1">
      <alignment vertical="center"/>
    </xf>
    <xf numFmtId="166" fontId="6" fillId="0" borderId="33" xfId="0" applyNumberFormat="1"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xf numFmtId="0" fontId="3" fillId="0" borderId="0" xfId="0" applyFont="1" applyFill="1"/>
    <xf numFmtId="0" fontId="5" fillId="0" borderId="0" xfId="3" applyFont="1" applyBorder="1" applyAlignment="1">
      <alignment vertical="center" wrapText="1"/>
    </xf>
    <xf numFmtId="167" fontId="3" fillId="0" borderId="0" xfId="8" applyNumberFormat="1" applyFont="1"/>
    <xf numFmtId="0" fontId="16" fillId="0" borderId="0" xfId="0" applyFont="1" applyAlignment="1">
      <alignment horizontal="center" vertical="center"/>
    </xf>
    <xf numFmtId="3" fontId="16" fillId="0" borderId="0" xfId="0" applyNumberFormat="1" applyFont="1"/>
    <xf numFmtId="0" fontId="16" fillId="0" borderId="0" xfId="0" applyFont="1" applyAlignment="1">
      <alignment horizontal="right"/>
    </xf>
    <xf numFmtId="0" fontId="16" fillId="0" borderId="0" xfId="0" applyFont="1"/>
    <xf numFmtId="167" fontId="6" fillId="0" borderId="0" xfId="8" applyNumberFormat="1" applyFont="1"/>
    <xf numFmtId="167" fontId="3" fillId="0" borderId="0" xfId="8" applyNumberFormat="1" applyFont="1" applyAlignment="1">
      <alignment horizontal="right"/>
    </xf>
    <xf numFmtId="9" fontId="5" fillId="0" borderId="0" xfId="0" applyNumberFormat="1" applyFont="1"/>
    <xf numFmtId="3" fontId="5" fillId="0" borderId="0" xfId="0" applyNumberFormat="1" applyFont="1"/>
    <xf numFmtId="0" fontId="4" fillId="0" borderId="24" xfId="0" applyFont="1" applyBorder="1"/>
    <xf numFmtId="3" fontId="4" fillId="0" borderId="24" xfId="0" applyNumberFormat="1" applyFont="1" applyBorder="1"/>
    <xf numFmtId="9" fontId="4" fillId="0" borderId="23" xfId="0" applyNumberFormat="1" applyFont="1" applyBorder="1"/>
    <xf numFmtId="0" fontId="4" fillId="0" borderId="43" xfId="0" applyFont="1" applyBorder="1"/>
    <xf numFmtId="0" fontId="4" fillId="0" borderId="44" xfId="0" applyFont="1" applyBorder="1"/>
    <xf numFmtId="0" fontId="4" fillId="0" borderId="45" xfId="0" applyFont="1" applyBorder="1"/>
    <xf numFmtId="0" fontId="3" fillId="0" borderId="46" xfId="0" applyFont="1" applyBorder="1"/>
    <xf numFmtId="9" fontId="3" fillId="0" borderId="0" xfId="2" applyFont="1" applyBorder="1"/>
    <xf numFmtId="9" fontId="3" fillId="0" borderId="47" xfId="2" applyFont="1" applyBorder="1"/>
    <xf numFmtId="0" fontId="3" fillId="0" borderId="48" xfId="0" applyFont="1" applyBorder="1"/>
    <xf numFmtId="9" fontId="4" fillId="0" borderId="45" xfId="0" applyNumberFormat="1" applyFont="1" applyBorder="1"/>
    <xf numFmtId="0" fontId="4" fillId="0" borderId="49" xfId="0" applyFont="1" applyBorder="1"/>
    <xf numFmtId="0" fontId="3" fillId="0" borderId="50" xfId="0" applyFont="1" applyBorder="1"/>
    <xf numFmtId="165" fontId="4" fillId="0" borderId="51" xfId="2" applyNumberFormat="1" applyFont="1" applyBorder="1"/>
    <xf numFmtId="165" fontId="4" fillId="0" borderId="52" xfId="2" applyNumberFormat="1" applyFont="1" applyBorder="1"/>
    <xf numFmtId="0" fontId="20" fillId="0" borderId="9" xfId="3" applyFont="1" applyFill="1" applyBorder="1"/>
    <xf numFmtId="0" fontId="20" fillId="0" borderId="56" xfId="3" applyFont="1" applyFill="1" applyBorder="1"/>
    <xf numFmtId="3" fontId="20" fillId="0" borderId="56" xfId="3" applyNumberFormat="1" applyFont="1" applyFill="1" applyBorder="1"/>
    <xf numFmtId="0" fontId="20" fillId="0" borderId="57" xfId="3" applyFont="1" applyFill="1" applyBorder="1"/>
    <xf numFmtId="0" fontId="21" fillId="0" borderId="4" xfId="3" applyFont="1" applyFill="1" applyBorder="1"/>
    <xf numFmtId="3" fontId="21" fillId="0" borderId="29" xfId="4" applyNumberFormat="1" applyFont="1" applyFill="1" applyBorder="1"/>
    <xf numFmtId="9" fontId="21" fillId="0" borderId="29" xfId="4" applyFont="1" applyFill="1" applyBorder="1"/>
    <xf numFmtId="3" fontId="21" fillId="0" borderId="53" xfId="4" applyNumberFormat="1" applyFont="1" applyFill="1" applyBorder="1"/>
    <xf numFmtId="3" fontId="21" fillId="0" borderId="0" xfId="3" applyNumberFormat="1" applyFont="1" applyBorder="1"/>
    <xf numFmtId="0" fontId="21" fillId="0" borderId="6" xfId="3" applyFont="1" applyFill="1" applyBorder="1"/>
    <xf numFmtId="3" fontId="21" fillId="0" borderId="55" xfId="4" applyNumberFormat="1" applyFont="1" applyFill="1" applyBorder="1"/>
    <xf numFmtId="9" fontId="21" fillId="0" borderId="55" xfId="4" applyFont="1" applyFill="1" applyBorder="1"/>
    <xf numFmtId="3" fontId="21" fillId="0" borderId="54" xfId="4" applyNumberFormat="1" applyFont="1" applyFill="1" applyBorder="1"/>
    <xf numFmtId="0" fontId="21" fillId="0" borderId="0" xfId="3" applyFont="1" applyFill="1" applyBorder="1"/>
    <xf numFmtId="3" fontId="21" fillId="0" borderId="0" xfId="4" applyNumberFormat="1" applyFont="1" applyFill="1" applyBorder="1"/>
    <xf numFmtId="9" fontId="21" fillId="0" borderId="0" xfId="4" applyFont="1" applyFill="1" applyBorder="1"/>
    <xf numFmtId="0" fontId="21" fillId="0" borderId="0" xfId="3" applyFont="1"/>
    <xf numFmtId="0" fontId="20" fillId="0" borderId="0" xfId="3" applyFont="1" applyBorder="1" applyAlignment="1">
      <alignment horizontal="center"/>
    </xf>
    <xf numFmtId="0" fontId="21" fillId="0" borderId="0" xfId="3" applyFont="1" applyBorder="1"/>
    <xf numFmtId="0" fontId="21" fillId="0" borderId="0" xfId="5" applyFont="1" applyBorder="1"/>
    <xf numFmtId="0" fontId="21" fillId="0" borderId="0" xfId="6" applyFont="1" applyBorder="1">
      <alignment horizontal="left"/>
    </xf>
    <xf numFmtId="0" fontId="20" fillId="0" borderId="0" xfId="7" applyFont="1" applyBorder="1">
      <alignment horizontal="left"/>
    </xf>
    <xf numFmtId="0" fontId="22" fillId="0" borderId="0" xfId="3" applyFont="1"/>
    <xf numFmtId="9" fontId="4" fillId="0" borderId="25" xfId="2" applyFont="1" applyBorder="1"/>
    <xf numFmtId="9" fontId="4" fillId="0" borderId="60" xfId="2" applyFont="1" applyBorder="1"/>
    <xf numFmtId="0" fontId="20" fillId="0" borderId="26" xfId="3" applyFont="1" applyBorder="1"/>
    <xf numFmtId="3" fontId="20" fillId="0" borderId="27" xfId="3" applyNumberFormat="1" applyFont="1" applyBorder="1"/>
    <xf numFmtId="9" fontId="21" fillId="0" borderId="0" xfId="4" applyFont="1" applyBorder="1"/>
    <xf numFmtId="9" fontId="21" fillId="0" borderId="28" xfId="4" applyFont="1" applyFill="1" applyBorder="1"/>
    <xf numFmtId="9" fontId="21" fillId="0" borderId="0" xfId="4" applyFont="1" applyBorder="1" applyAlignment="1">
      <alignment horizontal="right"/>
    </xf>
    <xf numFmtId="9" fontId="21" fillId="0" borderId="29" xfId="4" applyFont="1" applyBorder="1" applyAlignment="1">
      <alignment horizontal="right"/>
    </xf>
    <xf numFmtId="9" fontId="20" fillId="0" borderId="23" xfId="4" applyFont="1" applyBorder="1"/>
    <xf numFmtId="0" fontId="20" fillId="0" borderId="0" xfId="3" applyFont="1" applyBorder="1"/>
    <xf numFmtId="9" fontId="20" fillId="0" borderId="0" xfId="4" applyFont="1" applyBorder="1"/>
    <xf numFmtId="0" fontId="23" fillId="0" borderId="0" xfId="3" applyFont="1" applyBorder="1"/>
    <xf numFmtId="0" fontId="24" fillId="0" borderId="0" xfId="3" applyFont="1" applyBorder="1"/>
    <xf numFmtId="0" fontId="22" fillId="0" borderId="0" xfId="3" applyFont="1" applyBorder="1"/>
    <xf numFmtId="0" fontId="20" fillId="0" borderId="18" xfId="3" applyFont="1" applyBorder="1"/>
    <xf numFmtId="3" fontId="20" fillId="0" borderId="61" xfId="3" applyNumberFormat="1" applyFont="1" applyBorder="1"/>
    <xf numFmtId="0" fontId="20" fillId="0" borderId="62" xfId="3" applyFont="1" applyBorder="1"/>
    <xf numFmtId="0" fontId="20" fillId="0" borderId="63" xfId="3" applyFont="1" applyBorder="1"/>
    <xf numFmtId="0" fontId="21" fillId="0" borderId="48" xfId="3" applyFont="1" applyBorder="1"/>
    <xf numFmtId="9" fontId="21" fillId="0" borderId="47" xfId="4" applyFont="1" applyFill="1" applyBorder="1"/>
    <xf numFmtId="9" fontId="21" fillId="0" borderId="5" xfId="4" applyFont="1" applyBorder="1" applyAlignment="1">
      <alignment horizontal="right"/>
    </xf>
    <xf numFmtId="0" fontId="20" fillId="0" borderId="44" xfId="3" applyFont="1" applyBorder="1"/>
    <xf numFmtId="9" fontId="20" fillId="0" borderId="64" xfId="4" applyFont="1" applyFill="1" applyBorder="1"/>
    <xf numFmtId="0" fontId="20" fillId="0" borderId="49" xfId="3" applyFont="1" applyBorder="1"/>
    <xf numFmtId="9" fontId="20" fillId="0" borderId="65" xfId="4" applyFont="1" applyBorder="1"/>
    <xf numFmtId="9" fontId="21" fillId="0" borderId="52" xfId="4" applyFont="1" applyBorder="1"/>
    <xf numFmtId="0" fontId="4" fillId="0" borderId="59" xfId="0" applyFont="1" applyBorder="1"/>
    <xf numFmtId="0" fontId="3" fillId="0" borderId="66" xfId="0" applyFont="1" applyBorder="1"/>
    <xf numFmtId="0" fontId="3" fillId="0" borderId="29" xfId="0" applyFont="1" applyBorder="1"/>
    <xf numFmtId="0" fontId="3" fillId="0" borderId="67" xfId="0" applyFont="1" applyBorder="1"/>
    <xf numFmtId="0" fontId="25" fillId="0" borderId="0" xfId="0" applyFont="1"/>
    <xf numFmtId="0" fontId="6" fillId="0" borderId="0" xfId="0" applyFont="1" applyAlignment="1">
      <alignment horizontal="left"/>
    </xf>
    <xf numFmtId="0" fontId="26" fillId="0" borderId="0" xfId="0" applyFont="1"/>
    <xf numFmtId="167" fontId="27" fillId="0" borderId="0" xfId="0" applyNumberFormat="1" applyFont="1"/>
    <xf numFmtId="0" fontId="3" fillId="0" borderId="0" xfId="0" applyFont="1" applyAlignment="1">
      <alignment horizontal="center" vertical="center"/>
    </xf>
    <xf numFmtId="0" fontId="31" fillId="4" borderId="0" xfId="0" applyFont="1" applyFill="1" applyAlignment="1">
      <alignment horizontal="center" vertical="center" wrapText="1"/>
    </xf>
    <xf numFmtId="0" fontId="3" fillId="4" borderId="0" xfId="0" applyFont="1" applyFill="1" applyAlignment="1">
      <alignment horizontal="center" vertical="center" wrapText="1"/>
    </xf>
    <xf numFmtId="0" fontId="31" fillId="4" borderId="0" xfId="0" applyFont="1" applyFill="1" applyAlignment="1">
      <alignment horizontal="left" vertical="center"/>
    </xf>
    <xf numFmtId="0" fontId="3" fillId="4" borderId="0" xfId="0" applyFont="1" applyFill="1"/>
    <xf numFmtId="0" fontId="16" fillId="4" borderId="0" xfId="0" applyFont="1" applyFill="1" applyAlignment="1">
      <alignment horizontal="center"/>
    </xf>
    <xf numFmtId="0" fontId="5" fillId="0" borderId="0" xfId="0" applyFont="1" applyAlignment="1">
      <alignment vertical="top"/>
    </xf>
    <xf numFmtId="3" fontId="3" fillId="4" borderId="0" xfId="0" applyNumberFormat="1" applyFont="1" applyFill="1"/>
    <xf numFmtId="3" fontId="3" fillId="4" borderId="0" xfId="0" applyNumberFormat="1" applyFont="1" applyFill="1" applyAlignment="1">
      <alignment horizontal="right" indent="3"/>
    </xf>
    <xf numFmtId="0" fontId="3" fillId="4" borderId="0" xfId="0" applyFont="1" applyFill="1" applyAlignment="1">
      <alignment horizontal="right"/>
    </xf>
    <xf numFmtId="0" fontId="5" fillId="0" borderId="0" xfId="0" applyFont="1" applyAlignment="1">
      <alignment horizontal="right" indent="1"/>
    </xf>
    <xf numFmtId="0" fontId="3" fillId="4" borderId="0" xfId="0" applyFont="1" applyFill="1" applyAlignment="1">
      <alignment horizontal="right" indent="3"/>
    </xf>
    <xf numFmtId="0" fontId="5" fillId="0" borderId="0" xfId="0" applyFont="1" applyAlignment="1">
      <alignment horizontal="left" indent="2"/>
    </xf>
    <xf numFmtId="0" fontId="5" fillId="0" borderId="0" xfId="0" applyFont="1" applyAlignment="1">
      <alignment horizontal="left"/>
    </xf>
    <xf numFmtId="1" fontId="3" fillId="4" borderId="0" xfId="0" applyNumberFormat="1" applyFont="1" applyFill="1" applyAlignment="1">
      <alignment horizontal="right"/>
    </xf>
    <xf numFmtId="167" fontId="5" fillId="0" borderId="0" xfId="8" applyNumberFormat="1" applyFont="1" applyAlignment="1">
      <alignment horizontal="right"/>
    </xf>
    <xf numFmtId="0" fontId="16" fillId="0" borderId="0" xfId="0" applyFont="1" applyAlignment="1">
      <alignment horizontal="left"/>
    </xf>
    <xf numFmtId="3" fontId="3" fillId="4" borderId="0" xfId="0" applyNumberFormat="1" applyFont="1" applyFill="1" applyAlignment="1">
      <alignment horizontal="right"/>
    </xf>
    <xf numFmtId="3" fontId="3" fillId="4" borderId="0" xfId="0" applyNumberFormat="1" applyFont="1" applyFill="1" applyAlignment="1">
      <alignment horizontal="right" vertical="top"/>
    </xf>
    <xf numFmtId="167" fontId="5" fillId="0" borderId="0" xfId="8" applyNumberFormat="1" applyFont="1" applyAlignment="1">
      <alignment horizontal="right" vertical="top"/>
    </xf>
    <xf numFmtId="3" fontId="3" fillId="4" borderId="0" xfId="0" applyNumberFormat="1" applyFont="1" applyFill="1" applyAlignment="1">
      <alignment horizontal="right" vertical="top" indent="3"/>
    </xf>
    <xf numFmtId="0" fontId="3" fillId="4" borderId="0" xfId="0" applyFont="1" applyFill="1" applyAlignment="1">
      <alignment horizontal="right" vertical="center"/>
    </xf>
    <xf numFmtId="167" fontId="5" fillId="4" borderId="0" xfId="8" applyNumberFormat="1" applyFont="1" applyFill="1" applyAlignment="1">
      <alignment horizontal="right" vertical="center"/>
    </xf>
    <xf numFmtId="0" fontId="3" fillId="4" borderId="0" xfId="0" applyFont="1" applyFill="1" applyAlignment="1">
      <alignment horizontal="right" vertical="center" indent="3"/>
    </xf>
    <xf numFmtId="0" fontId="3" fillId="4" borderId="0" xfId="0" applyFont="1" applyFill="1" applyAlignment="1">
      <alignment horizontal="right" vertical="top"/>
    </xf>
    <xf numFmtId="0" fontId="31" fillId="4" borderId="0" xfId="0" applyFont="1" applyFill="1" applyAlignment="1">
      <alignment vertical="center"/>
    </xf>
    <xf numFmtId="167" fontId="5" fillId="4" borderId="0" xfId="8" applyNumberFormat="1" applyFont="1" applyFill="1" applyAlignment="1">
      <alignment horizontal="right"/>
    </xf>
    <xf numFmtId="0" fontId="5" fillId="0" borderId="0" xfId="0" applyFont="1" applyAlignment="1">
      <alignment wrapText="1"/>
    </xf>
    <xf numFmtId="1" fontId="5" fillId="0" borderId="0" xfId="0" applyNumberFormat="1" applyFont="1" applyAlignment="1">
      <alignment horizontal="right" indent="2"/>
    </xf>
    <xf numFmtId="0" fontId="32" fillId="4" borderId="0" xfId="0" applyFont="1" applyFill="1" applyAlignment="1">
      <alignment horizontal="right" indent="3"/>
    </xf>
    <xf numFmtId="0" fontId="16" fillId="0" borderId="0" xfId="0" applyFont="1" applyAlignment="1">
      <alignment vertical="center"/>
    </xf>
    <xf numFmtId="0" fontId="3" fillId="4" borderId="0" xfId="9" applyNumberFormat="1" applyFont="1" applyFill="1" applyAlignment="1">
      <alignment horizontal="right" vertical="center"/>
    </xf>
    <xf numFmtId="0" fontId="5" fillId="0" borderId="0" xfId="9" applyNumberFormat="1" applyFont="1" applyAlignment="1">
      <alignment horizontal="right" vertical="center"/>
    </xf>
    <xf numFmtId="3" fontId="5" fillId="0" borderId="0" xfId="8" applyNumberFormat="1" applyFont="1" applyAlignment="1">
      <alignment horizontal="right" indent="2"/>
    </xf>
    <xf numFmtId="167" fontId="5" fillId="0" borderId="0" xfId="8" applyNumberFormat="1" applyFont="1" applyAlignment="1">
      <alignment horizontal="right" indent="1"/>
    </xf>
    <xf numFmtId="166" fontId="5" fillId="0" borderId="0" xfId="11" applyNumberFormat="1" applyFont="1" applyAlignment="1">
      <alignment horizontal="right" indent="1"/>
    </xf>
    <xf numFmtId="1" fontId="5" fillId="0" borderId="0" xfId="0" applyNumberFormat="1" applyFont="1" applyAlignment="1">
      <alignment horizontal="right" indent="1"/>
    </xf>
    <xf numFmtId="166" fontId="3" fillId="4" borderId="0" xfId="0" applyNumberFormat="1" applyFont="1" applyFill="1" applyAlignment="1">
      <alignment horizontal="right"/>
    </xf>
    <xf numFmtId="166" fontId="5" fillId="0" borderId="0" xfId="8" applyNumberFormat="1" applyFont="1" applyAlignment="1">
      <alignment horizontal="right" indent="1"/>
    </xf>
    <xf numFmtId="0" fontId="16" fillId="0" borderId="0" xfId="0" applyFont="1" applyAlignment="1"/>
    <xf numFmtId="0" fontId="16" fillId="0" borderId="0" xfId="0" applyFont="1" applyAlignment="1">
      <alignment vertical="top"/>
    </xf>
    <xf numFmtId="0" fontId="33" fillId="0" borderId="0" xfId="0" applyFont="1" applyAlignment="1">
      <alignment vertical="center"/>
    </xf>
    <xf numFmtId="168" fontId="5" fillId="0" borderId="0" xfId="8" applyNumberFormat="1" applyFont="1" applyAlignment="1">
      <alignment horizontal="right"/>
    </xf>
    <xf numFmtId="1" fontId="5" fillId="0" borderId="0" xfId="0" applyNumberFormat="1" applyFont="1" applyAlignment="1">
      <alignment horizontal="right"/>
    </xf>
    <xf numFmtId="3" fontId="5" fillId="0" borderId="0" xfId="0" applyNumberFormat="1" applyFont="1" applyBorder="1" applyAlignment="1">
      <alignment horizontal="right" indent="1"/>
    </xf>
    <xf numFmtId="0" fontId="5" fillId="0" borderId="0" xfId="0" applyFont="1" applyBorder="1" applyAlignment="1">
      <alignment horizontal="left" indent="2"/>
    </xf>
    <xf numFmtId="3" fontId="3" fillId="4" borderId="0" xfId="9" applyNumberFormat="1" applyFont="1" applyFill="1" applyAlignment="1">
      <alignment horizontal="right"/>
    </xf>
    <xf numFmtId="3" fontId="3" fillId="0" borderId="0" xfId="9" applyNumberFormat="1" applyFont="1" applyAlignment="1">
      <alignment horizontal="right" indent="1"/>
    </xf>
    <xf numFmtId="1" fontId="3" fillId="4" borderId="0" xfId="9" applyNumberFormat="1" applyFont="1" applyFill="1" applyAlignment="1">
      <alignment horizontal="right"/>
    </xf>
    <xf numFmtId="1" fontId="5" fillId="0" borderId="0" xfId="9" applyNumberFormat="1" applyFont="1" applyBorder="1" applyAlignment="1">
      <alignment horizontal="right" indent="1"/>
    </xf>
    <xf numFmtId="0" fontId="34" fillId="0" borderId="68" xfId="0" applyFont="1" applyBorder="1" applyAlignment="1">
      <alignment horizontal="center" vertical="center" wrapText="1"/>
    </xf>
    <xf numFmtId="0" fontId="34" fillId="0" borderId="56" xfId="0" applyFont="1" applyBorder="1" applyAlignment="1">
      <alignment horizontal="center" vertical="center" wrapText="1"/>
    </xf>
    <xf numFmtId="0" fontId="34" fillId="0" borderId="16" xfId="0" applyFont="1" applyBorder="1" applyAlignment="1">
      <alignment horizontal="center" vertical="center" wrapText="1"/>
    </xf>
    <xf numFmtId="0" fontId="15" fillId="0" borderId="0" xfId="0" quotePrefix="1" applyFont="1"/>
    <xf numFmtId="0" fontId="6" fillId="0" borderId="0" xfId="0" quotePrefix="1" applyFont="1" applyFill="1" applyBorder="1"/>
    <xf numFmtId="0" fontId="6" fillId="0" borderId="0" xfId="0" quotePrefix="1" applyFont="1" applyFill="1" applyBorder="1" applyAlignment="1">
      <alignment wrapText="1"/>
    </xf>
    <xf numFmtId="0" fontId="6" fillId="0" borderId="0" xfId="0" applyFont="1" applyFill="1" applyBorder="1" applyAlignment="1">
      <alignment wrapText="1"/>
    </xf>
    <xf numFmtId="0" fontId="15" fillId="0" borderId="0" xfId="0" applyFont="1" applyAlignment="1">
      <alignment vertical="center"/>
    </xf>
    <xf numFmtId="0" fontId="15" fillId="0" borderId="0" xfId="0" quotePrefix="1" applyFont="1" applyAlignment="1">
      <alignment wrapText="1"/>
    </xf>
    <xf numFmtId="0" fontId="3" fillId="0" borderId="16" xfId="0" applyFont="1" applyBorder="1"/>
    <xf numFmtId="0" fontId="4" fillId="0" borderId="16" xfId="0" applyFont="1" applyBorder="1" applyAlignment="1">
      <alignment vertical="top" wrapText="1"/>
    </xf>
    <xf numFmtId="0" fontId="4" fillId="0" borderId="70" xfId="0" applyFont="1" applyBorder="1"/>
    <xf numFmtId="0" fontId="4" fillId="0" borderId="70" xfId="0" applyFont="1" applyBorder="1" applyAlignment="1">
      <alignment wrapText="1"/>
    </xf>
    <xf numFmtId="0" fontId="4" fillId="0" borderId="68" xfId="0" applyFont="1" applyBorder="1" applyAlignment="1">
      <alignment vertical="top" wrapText="1"/>
    </xf>
    <xf numFmtId="0" fontId="15" fillId="0" borderId="0" xfId="0" applyFont="1" applyAlignment="1">
      <alignment horizontal="right"/>
    </xf>
    <xf numFmtId="0" fontId="6" fillId="0" borderId="0" xfId="0" applyFont="1" applyAlignment="1">
      <alignment horizontal="left" wrapText="1"/>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4" fillId="0" borderId="42" xfId="0" applyFont="1" applyFill="1" applyBorder="1"/>
    <xf numFmtId="0" fontId="3" fillId="0" borderId="58" xfId="0" applyFont="1" applyBorder="1" applyAlignment="1">
      <alignment horizontal="center"/>
    </xf>
    <xf numFmtId="0" fontId="3" fillId="0" borderId="59" xfId="0" applyFont="1" applyBorder="1" applyAlignment="1">
      <alignment horizontal="center"/>
    </xf>
    <xf numFmtId="0" fontId="3" fillId="0" borderId="48" xfId="0" applyFont="1" applyBorder="1" applyAlignment="1">
      <alignment horizontal="center"/>
    </xf>
    <xf numFmtId="0" fontId="20" fillId="0" borderId="61" xfId="3" applyFont="1" applyBorder="1" applyAlignment="1">
      <alignment horizontal="center"/>
    </xf>
    <xf numFmtId="0" fontId="20" fillId="0" borderId="11" xfId="3" applyFont="1" applyBorder="1" applyAlignment="1">
      <alignment horizontal="center"/>
    </xf>
    <xf numFmtId="0" fontId="15" fillId="0" borderId="0" xfId="0" applyFont="1" applyAlignment="1">
      <alignment horizontal="left" wrapText="1"/>
    </xf>
    <xf numFmtId="0" fontId="3" fillId="0" borderId="69" xfId="0" applyFont="1" applyBorder="1"/>
    <xf numFmtId="167" fontId="3" fillId="0" borderId="66" xfId="8" applyNumberFormat="1" applyFont="1" applyBorder="1"/>
    <xf numFmtId="9" fontId="3" fillId="0" borderId="0" xfId="9" applyFont="1"/>
    <xf numFmtId="0" fontId="3" fillId="0" borderId="70" xfId="0" applyFont="1" applyBorder="1"/>
    <xf numFmtId="167" fontId="3" fillId="0" borderId="29" xfId="8" applyNumberFormat="1" applyFont="1" applyBorder="1"/>
    <xf numFmtId="0" fontId="3" fillId="0" borderId="68" xfId="0" applyFont="1" applyBorder="1"/>
    <xf numFmtId="9" fontId="3" fillId="0" borderId="13" xfId="9" applyFont="1" applyBorder="1"/>
  </cellXfs>
  <cellStyles count="13">
    <cellStyle name="Lien hypertexte" xfId="1" builtinId="8"/>
    <cellStyle name="Milliers" xfId="8" builtinId="3"/>
    <cellStyle name="Motif" xfId="11"/>
    <cellStyle name="Normal" xfId="0" builtinId="0"/>
    <cellStyle name="Normal 2" xfId="3"/>
    <cellStyle name="Normal 3" xfId="12"/>
    <cellStyle name="Pourcentage" xfId="9" builtinId="5"/>
    <cellStyle name="Pourcentage 2" xfId="2"/>
    <cellStyle name="Pourcentage 3" xfId="4"/>
    <cellStyle name="Table du pilote - Catégorie" xfId="6"/>
    <cellStyle name="Table du pilote - Coin" xfId="5"/>
    <cellStyle name="Table du pilote - Titre" xfId="7"/>
    <cellStyle name="Texte explicatif" xfId="10" builtinId="53"/>
  </cellStyles>
  <dxfs count="6">
    <dxf>
      <font>
        <strike val="0"/>
        <outline val="0"/>
        <shadow val="0"/>
        <u val="none"/>
        <vertAlign val="baseline"/>
        <sz val="8"/>
        <name val="Arial"/>
        <scheme val="none"/>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2484360" y="1450476"/>
    <xdr:ext cx="1977840" cy="1100160"/>
    <xdr:sp macro="" textlink="">
      <xdr:nvSpPr>
        <xdr:cNvPr id="2" name="Ellipse 1"/>
        <xdr:cNvSpPr/>
      </xdr:nvSpPr>
      <xdr:spPr>
        <a:xfrm>
          <a:off x="2484360" y="14504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246345" y="1412676"/>
    <xdr:ext cx="1777679" cy="1160280"/>
    <xdr:sp macro="" textlink="">
      <xdr:nvSpPr>
        <xdr:cNvPr id="3" name="Ellipse 9"/>
        <xdr:cNvSpPr/>
      </xdr:nvSpPr>
      <xdr:spPr>
        <a:xfrm>
          <a:off x="3246345" y="14126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5791662" y="1295400"/>
    <xdr:ext cx="1976228" cy="440231"/>
    <xdr:sp macro="" textlink="">
      <xdr:nvSpPr>
        <xdr:cNvPr id="4" name="Forme libre 3"/>
        <xdr:cNvSpPr/>
      </xdr:nvSpPr>
      <xdr:spPr>
        <a:xfrm>
          <a:off x="5791662" y="129540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59 700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238125" y="1306911"/>
    <xdr:ext cx="1789200" cy="353880"/>
    <xdr:sp macro="" textlink="">
      <xdr:nvSpPr>
        <xdr:cNvPr id="5" name="Forme libre 4"/>
        <xdr:cNvSpPr/>
      </xdr:nvSpPr>
      <xdr:spPr>
        <a:xfrm>
          <a:off x="238125" y="13069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65 100 actifs</a:t>
          </a:r>
        </a:p>
      </xdr:txBody>
    </xdr:sp>
    <xdr:clientData/>
  </xdr:absoluteAnchor>
  <xdr:absoluteAnchor>
    <xdr:pos x="4475548" y="3008841"/>
    <xdr:ext cx="2316721" cy="452446"/>
    <xdr:sp macro="" textlink="">
      <xdr:nvSpPr>
        <xdr:cNvPr id="6" name="Forme libre 5"/>
        <xdr:cNvSpPr/>
      </xdr:nvSpPr>
      <xdr:spPr>
        <a:xfrm>
          <a:off x="4475548" y="30088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30 800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291990" y="2120135"/>
    <xdr:ext cx="2195730" cy="645825"/>
    <xdr:sp macro="" textlink="">
      <xdr:nvSpPr>
        <xdr:cNvPr id="7" name="Forme libre 6"/>
        <xdr:cNvSpPr/>
      </xdr:nvSpPr>
      <xdr:spPr>
        <a:xfrm>
          <a:off x="6291990" y="21201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28 900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785248" y="2404011"/>
    <xdr:ext cx="1911272" cy="819150"/>
    <xdr:sp macro="" textlink="">
      <xdr:nvSpPr>
        <xdr:cNvPr id="8" name="Rectangle 7"/>
        <xdr:cNvSpPr/>
      </xdr:nvSpPr>
      <xdr:spPr>
        <a:xfrm>
          <a:off x="785248" y="2404011"/>
          <a:ext cx="1911272" cy="819150"/>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34 300 actifs</a:t>
          </a:r>
        </a:p>
      </xdr:txBody>
    </xdr:sp>
    <xdr:clientData/>
  </xdr:absoluteAnchor>
  <xdr:twoCellAnchor>
    <xdr:from>
      <xdr:col>3</xdr:col>
      <xdr:colOff>419100</xdr:colOff>
      <xdr:row>11</xdr:row>
      <xdr:rowOff>28575</xdr:rowOff>
    </xdr:from>
    <xdr:to>
      <xdr:col>4</xdr:col>
      <xdr:colOff>19050</xdr:colOff>
      <xdr:row>14</xdr:row>
      <xdr:rowOff>123825</xdr:rowOff>
    </xdr:to>
    <xdr:cxnSp macro="">
      <xdr:nvCxnSpPr>
        <xdr:cNvPr id="9" name="Connecteur droit 8"/>
        <xdr:cNvCxnSpPr/>
      </xdr:nvCxnSpPr>
      <xdr:spPr>
        <a:xfrm flipV="1">
          <a:off x="2705100" y="2124075"/>
          <a:ext cx="361950" cy="666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2"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B1" workbookViewId="0">
      <selection activeCell="C13" sqref="C13"/>
    </sheetView>
  </sheetViews>
  <sheetFormatPr baseColWidth="10" defaultColWidth="9.140625" defaultRowHeight="15"/>
  <sheetData>
    <row r="1" spans="1:3">
      <c r="A1" s="1" t="s">
        <v>0</v>
      </c>
    </row>
    <row r="6" spans="1:3">
      <c r="C6" s="1" t="s">
        <v>1</v>
      </c>
    </row>
    <row r="7" spans="1:3">
      <c r="C7" s="2" t="s">
        <v>2</v>
      </c>
    </row>
    <row r="8" spans="1:3">
      <c r="C8" s="2" t="s">
        <v>3</v>
      </c>
    </row>
    <row r="9" spans="1:3">
      <c r="C9" s="2" t="s">
        <v>4</v>
      </c>
    </row>
    <row r="10" spans="1:3">
      <c r="C10" s="2" t="s">
        <v>6</v>
      </c>
    </row>
    <row r="11" spans="1:3">
      <c r="C11" s="2" t="s">
        <v>5</v>
      </c>
    </row>
    <row r="12" spans="1:3">
      <c r="C12" s="2" t="s">
        <v>7</v>
      </c>
    </row>
    <row r="13" spans="1:3">
      <c r="C13" s="2" t="s">
        <v>8</v>
      </c>
    </row>
    <row r="14" spans="1:3">
      <c r="C14" s="2" t="s">
        <v>9</v>
      </c>
    </row>
    <row r="15" spans="1:3">
      <c r="C15" s="2" t="s">
        <v>10</v>
      </c>
    </row>
    <row r="16" spans="1:3">
      <c r="C16" s="2" t="s">
        <v>11</v>
      </c>
    </row>
    <row r="17" spans="3:3">
      <c r="C17" s="2" t="s">
        <v>12</v>
      </c>
    </row>
    <row r="18" spans="3:3">
      <c r="C18" s="2" t="s">
        <v>13</v>
      </c>
    </row>
    <row r="19" spans="3:3">
      <c r="C19" s="2" t="s">
        <v>14</v>
      </c>
    </row>
    <row r="20" spans="3:3">
      <c r="C20" s="2" t="s">
        <v>15</v>
      </c>
    </row>
    <row r="21" spans="3:3">
      <c r="C21" s="2" t="s">
        <v>16</v>
      </c>
    </row>
    <row r="22" spans="3:3">
      <c r="C22" s="2" t="s">
        <v>17</v>
      </c>
    </row>
  </sheetData>
  <hyperlinks>
    <hyperlink ref="C7" location="Cadrage!A1" display="Principaux repères de la région Auvergne-Rhône-Alpes"/>
    <hyperlink ref="C8" location="'Pop par territoire de vie'!A1" display="Part de la population par territoire de vie en Auvergne-Rhône-Alpes"/>
    <hyperlink ref="C9" location="'Dépense culturelle'!A1" display="Répartition de la dépense culturelle en Auvergne-Rhône-Alpes"/>
    <hyperlink ref="C10" location="'Dépenses cult coll territoriale'!A1" display="Dépenses des collectivités territoriales en Auvergne-Rhône-Alpes en 2016"/>
    <hyperlink ref="C11" location="'Dépenses cult du MC'!A1" display="Dépenses du ministère de la Culture et de ses opérateurs en Auvergne-Rhône-Alpes en 2016"/>
    <hyperlink ref="C12" location="'Dépenses communes et groupement'!A1" display="Dépenses culturelles des communes et de leurs groupements en Auvergne-Rhône-Alpes en 2016"/>
    <hyperlink ref="C13" location="'Répartition équipements'!A1" display="Répartition des principaux équipements culturels par type de territoire de vie en Auvergne-Rhône-Alpes en 2016"/>
    <hyperlink ref="C14" location="'Emploi culturel'!A1" display="Secteurs culturels et professions culturelles  en Auvergne-Rhône-Alpes en 2014"/>
    <hyperlink ref="C15" location="'Répartition prof cult'!A1" display="Répartition des professions culturelles en Auvergne-Rhône-Alpes en 2014"/>
    <hyperlink ref="C16" location="'Diplômes revenus prof cult'!A1" display="Part des diplômés du supérieur et salaire médian annuel selon les professions culturelles en 2014"/>
    <hyperlink ref="C17" location="'Répart emploi par secteur'!A1" display="Répartition de l'emploi par secteur culturel en 2014"/>
    <hyperlink ref="C18" location="'Non salariés'!A1" display="Caractéristiques des non-salariés par secteur culturel en 2014"/>
    <hyperlink ref="C19" location="'Entreprises culturelles'!A1" display="Poids des entreprises dans les secteurs culturels marchands en Auvergne-Rhône-Alpes en 2015"/>
    <hyperlink ref="C20" location="'Entreprises CA et salairés'!A1" display="Répartition du nombre d'établissements, du chiffre d'affaires et des effectifs salariés par domaine culturel en Auvergne-Rhône-Alpes en 2015 "/>
    <hyperlink ref="C21" location="'Effectifs enteprises cult'!A1" display="Répartition des entreprises culturelles en Auvergne-Rhône-Alpes en 2015"/>
    <hyperlink ref="C22" location="'Principales entreprises cult'!A1" display="Principaux établissements culturels employeurs en  Auvergne-Rhône-Alpes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workbookViewId="0">
      <selection activeCell="A55" sqref="A55"/>
    </sheetView>
  </sheetViews>
  <sheetFormatPr baseColWidth="10" defaultRowHeight="15"/>
  <cols>
    <col min="1" max="1" width="76.140625" bestFit="1" customWidth="1"/>
    <col min="2" max="2" width="10.5703125" bestFit="1" customWidth="1"/>
    <col min="3" max="3" width="12.85546875" bestFit="1" customWidth="1"/>
  </cols>
  <sheetData>
    <row r="1" spans="1:4">
      <c r="A1" s="71" t="s">
        <v>2</v>
      </c>
    </row>
    <row r="3" spans="1:4" ht="45">
      <c r="A3" s="217"/>
      <c r="B3" s="218" t="s">
        <v>211</v>
      </c>
      <c r="C3" s="137" t="s">
        <v>105</v>
      </c>
      <c r="D3" s="219" t="s">
        <v>212</v>
      </c>
    </row>
    <row r="4" spans="1:4">
      <c r="A4" s="220" t="s">
        <v>213</v>
      </c>
      <c r="B4" s="221"/>
      <c r="C4" s="222"/>
      <c r="D4" s="221"/>
    </row>
    <row r="5" spans="1:4">
      <c r="A5" s="223" t="s">
        <v>240</v>
      </c>
      <c r="B5" s="224">
        <f>8037059/1000</f>
        <v>8037.0590000000002</v>
      </c>
      <c r="C5" s="92">
        <v>67186.638000000006</v>
      </c>
      <c r="D5" s="225">
        <f>(B5/C5)*100</f>
        <v>11.962287798951927</v>
      </c>
    </row>
    <row r="6" spans="1:4">
      <c r="A6" s="101" t="s">
        <v>241</v>
      </c>
      <c r="B6" s="226">
        <v>0.8</v>
      </c>
      <c r="C6" s="227">
        <v>0.5</v>
      </c>
      <c r="D6" s="228"/>
    </row>
    <row r="7" spans="1:4">
      <c r="A7" s="229" t="s">
        <v>242</v>
      </c>
      <c r="B7" s="226">
        <v>0.4</v>
      </c>
      <c r="C7" s="227">
        <v>0.4</v>
      </c>
      <c r="D7" s="228"/>
    </row>
    <row r="8" spans="1:4">
      <c r="A8" s="229" t="s">
        <v>243</v>
      </c>
      <c r="B8" s="226">
        <v>0.3</v>
      </c>
      <c r="C8" s="227">
        <v>0.1</v>
      </c>
      <c r="D8" s="228"/>
    </row>
    <row r="9" spans="1:4">
      <c r="A9" s="230" t="s">
        <v>244</v>
      </c>
      <c r="B9" s="226"/>
      <c r="C9" s="227"/>
      <c r="D9" s="228"/>
    </row>
    <row r="10" spans="1:4">
      <c r="A10" s="229" t="s">
        <v>214</v>
      </c>
      <c r="B10" s="231">
        <v>30.2</v>
      </c>
      <c r="C10" s="232">
        <v>30</v>
      </c>
      <c r="D10" s="225">
        <f>((B$5*(B10/100))/(C$5*(C10/100)))*100</f>
        <v>12.042036384278273</v>
      </c>
    </row>
    <row r="11" spans="1:4">
      <c r="A11" s="229" t="s">
        <v>215</v>
      </c>
      <c r="B11" s="231">
        <v>44.4</v>
      </c>
      <c r="C11" s="232">
        <v>44.4</v>
      </c>
      <c r="D11" s="225">
        <f t="shared" ref="D11:D12" si="0">((B$5*(B11/100))/(C$5*(C11/100)))*100</f>
        <v>11.962287798951927</v>
      </c>
    </row>
    <row r="12" spans="1:4">
      <c r="A12" s="229" t="s">
        <v>216</v>
      </c>
      <c r="B12" s="231">
        <v>25.4</v>
      </c>
      <c r="C12" s="232">
        <v>25.6</v>
      </c>
      <c r="D12" s="225">
        <f t="shared" si="0"/>
        <v>11.868832425522617</v>
      </c>
    </row>
    <row r="13" spans="1:4">
      <c r="A13" s="233" t="s">
        <v>245</v>
      </c>
      <c r="B13" s="231"/>
      <c r="C13" s="232"/>
      <c r="D13" s="225"/>
    </row>
    <row r="14" spans="1:4">
      <c r="A14" s="229" t="s">
        <v>217</v>
      </c>
      <c r="B14" s="234">
        <v>812</v>
      </c>
      <c r="C14" s="232">
        <v>6805</v>
      </c>
      <c r="D14" s="225">
        <f>(B14/C14)*100</f>
        <v>11.932402645113886</v>
      </c>
    </row>
    <row r="15" spans="1:4">
      <c r="A15" s="229" t="s">
        <v>218</v>
      </c>
      <c r="B15" s="234">
        <v>646</v>
      </c>
      <c r="C15" s="232">
        <v>5536</v>
      </c>
      <c r="D15" s="225">
        <f t="shared" ref="D15:D18" si="1">(B15/C15)*100</f>
        <v>11.669075144508669</v>
      </c>
    </row>
    <row r="16" spans="1:4">
      <c r="A16" s="229" t="s">
        <v>219</v>
      </c>
      <c r="B16" s="234">
        <v>323</v>
      </c>
      <c r="C16" s="232">
        <v>2551</v>
      </c>
      <c r="D16" s="225">
        <f t="shared" si="1"/>
        <v>12.661701293610349</v>
      </c>
    </row>
    <row r="17" spans="1:4">
      <c r="A17" s="101" t="s">
        <v>246</v>
      </c>
      <c r="B17" s="234">
        <v>503.17099999999999</v>
      </c>
      <c r="C17" s="232">
        <v>4335.4489999999996</v>
      </c>
      <c r="D17" s="225">
        <f t="shared" si="1"/>
        <v>11.605972068867608</v>
      </c>
    </row>
    <row r="18" spans="1:4">
      <c r="A18" s="223" t="s">
        <v>247</v>
      </c>
      <c r="B18" s="235">
        <v>727.93299999999999</v>
      </c>
      <c r="C18" s="236">
        <v>6106.6949999999997</v>
      </c>
      <c r="D18" s="237">
        <f t="shared" si="1"/>
        <v>11.92024491152743</v>
      </c>
    </row>
    <row r="19" spans="1:4">
      <c r="A19" s="220" t="s">
        <v>220</v>
      </c>
      <c r="B19" s="238"/>
      <c r="C19" s="239"/>
      <c r="D19" s="240"/>
    </row>
    <row r="20" spans="1:4">
      <c r="A20" s="101" t="s">
        <v>248</v>
      </c>
      <c r="B20" s="234">
        <v>115.29095079549741</v>
      </c>
      <c r="C20" s="232">
        <v>106.10524670033124</v>
      </c>
      <c r="D20" s="228"/>
    </row>
    <row r="21" spans="1:4">
      <c r="A21" s="101" t="s">
        <v>249</v>
      </c>
      <c r="B21" s="234">
        <v>69711.100000000006</v>
      </c>
      <c r="C21" s="232">
        <v>636263</v>
      </c>
      <c r="D21" s="225">
        <f t="shared" ref="D21:D27" si="2">(B21/C21)*100</f>
        <v>10.956334094548954</v>
      </c>
    </row>
    <row r="22" spans="1:4">
      <c r="A22" s="101" t="s">
        <v>250</v>
      </c>
      <c r="B22" s="226">
        <v>12</v>
      </c>
      <c r="C22" s="232">
        <v>101</v>
      </c>
      <c r="D22" s="225">
        <f t="shared" si="2"/>
        <v>11.881188118811881</v>
      </c>
    </row>
    <row r="23" spans="1:4">
      <c r="A23" s="101" t="s">
        <v>251</v>
      </c>
      <c r="B23" s="234">
        <v>4133</v>
      </c>
      <c r="C23" s="232">
        <v>35885</v>
      </c>
      <c r="D23" s="225">
        <f t="shared" si="2"/>
        <v>11.517347080953044</v>
      </c>
    </row>
    <row r="24" spans="1:4">
      <c r="A24" s="101" t="s">
        <v>252</v>
      </c>
      <c r="B24" s="226">
        <v>266</v>
      </c>
      <c r="C24" s="232">
        <v>2063</v>
      </c>
      <c r="D24" s="225">
        <f t="shared" si="2"/>
        <v>12.893843916626272</v>
      </c>
    </row>
    <row r="25" spans="1:4">
      <c r="A25" s="223" t="s">
        <v>253</v>
      </c>
      <c r="B25" s="241">
        <v>167</v>
      </c>
      <c r="C25" s="236">
        <v>1267</v>
      </c>
      <c r="D25" s="237">
        <f t="shared" si="2"/>
        <v>13.180741910023677</v>
      </c>
    </row>
    <row r="26" spans="1:4">
      <c r="A26" s="242" t="s">
        <v>221</v>
      </c>
      <c r="B26" s="226"/>
      <c r="C26" s="243"/>
      <c r="D26" s="228"/>
    </row>
    <row r="27" spans="1:4">
      <c r="A27" s="101" t="s">
        <v>254</v>
      </c>
      <c r="B27" s="234">
        <v>251697</v>
      </c>
      <c r="C27" s="232">
        <v>2194200</v>
      </c>
      <c r="D27" s="225">
        <f t="shared" si="2"/>
        <v>11.471014492753623</v>
      </c>
    </row>
    <row r="28" spans="1:4">
      <c r="A28" s="101" t="s">
        <v>255</v>
      </c>
      <c r="B28" s="234">
        <v>31838</v>
      </c>
      <c r="C28" s="232">
        <v>33022</v>
      </c>
      <c r="D28" s="225"/>
    </row>
    <row r="29" spans="1:4" ht="23.25">
      <c r="A29" s="244" t="s">
        <v>256</v>
      </c>
      <c r="B29" s="231">
        <v>1.1000000000000001</v>
      </c>
      <c r="C29" s="245">
        <v>1.8</v>
      </c>
      <c r="D29" s="246"/>
    </row>
    <row r="30" spans="1:4" ht="23.25">
      <c r="A30" s="244" t="s">
        <v>257</v>
      </c>
      <c r="B30" s="231">
        <v>24.700000000000003</v>
      </c>
      <c r="C30" s="245">
        <v>19.7</v>
      </c>
      <c r="D30" s="246"/>
    </row>
    <row r="31" spans="1:4" ht="23.25">
      <c r="A31" s="244" t="s">
        <v>258</v>
      </c>
      <c r="B31" s="231">
        <v>74.099999999999994</v>
      </c>
      <c r="C31" s="245">
        <v>78.599999999999994</v>
      </c>
      <c r="D31" s="246"/>
    </row>
    <row r="32" spans="1:4">
      <c r="A32" s="247" t="s">
        <v>259</v>
      </c>
      <c r="B32" s="248">
        <v>53</v>
      </c>
      <c r="C32" s="249">
        <v>53</v>
      </c>
      <c r="D32" s="228"/>
    </row>
    <row r="33" spans="1:4">
      <c r="A33" s="230" t="s">
        <v>260</v>
      </c>
      <c r="B33" s="231"/>
      <c r="C33" s="245"/>
      <c r="D33" s="246"/>
    </row>
    <row r="34" spans="1:4">
      <c r="A34" s="229" t="s">
        <v>222</v>
      </c>
      <c r="B34" s="234">
        <v>266.3</v>
      </c>
      <c r="C34" s="250">
        <v>2477.5</v>
      </c>
      <c r="D34" s="225">
        <f t="shared" ref="D34:D37" si="3">(B34/C34)*100</f>
        <v>10.748738647830475</v>
      </c>
    </row>
    <row r="35" spans="1:4">
      <c r="A35" s="229" t="s">
        <v>223</v>
      </c>
      <c r="B35" s="234">
        <v>143.6</v>
      </c>
      <c r="C35" s="250">
        <v>1186.5999999999999</v>
      </c>
      <c r="D35" s="225">
        <f t="shared" si="3"/>
        <v>12.101803472105175</v>
      </c>
    </row>
    <row r="36" spans="1:4">
      <c r="A36" s="229" t="s">
        <v>224</v>
      </c>
      <c r="B36" s="234">
        <v>220.5</v>
      </c>
      <c r="C36" s="250">
        <v>1984.2</v>
      </c>
      <c r="D36" s="225">
        <f t="shared" si="3"/>
        <v>11.112791049289386</v>
      </c>
    </row>
    <row r="37" spans="1:4">
      <c r="A37" s="101" t="s">
        <v>261</v>
      </c>
      <c r="B37" s="234">
        <v>3710.0279999999998</v>
      </c>
      <c r="C37" s="251">
        <v>30757.808000000001</v>
      </c>
      <c r="D37" s="225">
        <f t="shared" si="3"/>
        <v>12.062068922466777</v>
      </c>
    </row>
    <row r="38" spans="1:4">
      <c r="A38" s="101" t="s">
        <v>262</v>
      </c>
      <c r="B38" s="226">
        <v>8.1</v>
      </c>
      <c r="C38" s="252">
        <v>9.4</v>
      </c>
      <c r="D38" s="228"/>
    </row>
    <row r="39" spans="1:4">
      <c r="A39" s="101" t="s">
        <v>263</v>
      </c>
      <c r="B39" s="231">
        <v>71.900000000000006</v>
      </c>
      <c r="C39" s="253">
        <v>70.7</v>
      </c>
      <c r="D39" s="228"/>
    </row>
    <row r="40" spans="1:4">
      <c r="A40" s="101" t="s">
        <v>264</v>
      </c>
      <c r="B40" s="234">
        <v>21231</v>
      </c>
      <c r="C40" s="232">
        <v>20265</v>
      </c>
      <c r="D40" s="228"/>
    </row>
    <row r="41" spans="1:4">
      <c r="A41" s="101" t="s">
        <v>265</v>
      </c>
      <c r="B41" s="254">
        <v>12.8</v>
      </c>
      <c r="C41" s="255">
        <v>14.6</v>
      </c>
      <c r="D41" s="228"/>
    </row>
    <row r="42" spans="1:4">
      <c r="A42" s="256" t="s">
        <v>266</v>
      </c>
      <c r="B42" s="234">
        <v>140</v>
      </c>
      <c r="C42" s="232">
        <v>1296</v>
      </c>
      <c r="D42" s="225">
        <f>100*B42/C42</f>
        <v>10.802469135802468</v>
      </c>
    </row>
    <row r="43" spans="1:4">
      <c r="A43" s="257" t="s">
        <v>267</v>
      </c>
      <c r="B43" s="234">
        <v>411</v>
      </c>
      <c r="C43" s="232">
        <v>4800</v>
      </c>
      <c r="D43" s="225">
        <f>100*B43/C43</f>
        <v>8.5625</v>
      </c>
    </row>
    <row r="44" spans="1:4">
      <c r="A44" s="258" t="s">
        <v>225</v>
      </c>
      <c r="B44" s="226"/>
      <c r="C44" s="259"/>
      <c r="D44" s="228"/>
    </row>
    <row r="45" spans="1:4" ht="23.25">
      <c r="A45" s="244" t="s">
        <v>268</v>
      </c>
      <c r="B45" s="231">
        <v>11.7</v>
      </c>
      <c r="C45" s="260">
        <v>9.5</v>
      </c>
      <c r="D45" s="246"/>
    </row>
    <row r="46" spans="1:4">
      <c r="A46" s="23" t="s">
        <v>269</v>
      </c>
      <c r="B46" s="234">
        <v>36049</v>
      </c>
      <c r="C46" s="261">
        <v>338162</v>
      </c>
      <c r="D46" s="225">
        <f t="shared" ref="D46" si="4">(B46/C46)*100</f>
        <v>10.660275252689539</v>
      </c>
    </row>
    <row r="47" spans="1:4">
      <c r="A47" s="262" t="s">
        <v>270</v>
      </c>
      <c r="B47" s="263">
        <v>29.3962599189834</v>
      </c>
      <c r="C47" s="264">
        <v>34.090000000000003</v>
      </c>
      <c r="D47" s="225"/>
    </row>
    <row r="48" spans="1:4">
      <c r="A48" s="23" t="s">
        <v>271</v>
      </c>
      <c r="B48" s="234">
        <v>16382</v>
      </c>
      <c r="C48" s="261">
        <v>142090</v>
      </c>
      <c r="D48" s="225">
        <f t="shared" ref="D48" si="5">(B48/C48)*100</f>
        <v>11.529312407628968</v>
      </c>
    </row>
    <row r="49" spans="1:4">
      <c r="A49" s="262" t="s">
        <v>272</v>
      </c>
      <c r="B49" s="265">
        <v>24.093517275058002</v>
      </c>
      <c r="C49" s="266">
        <v>31.1936096840031</v>
      </c>
      <c r="D49" s="225"/>
    </row>
    <row r="50" spans="1:4">
      <c r="A50" s="215"/>
      <c r="B50" s="215"/>
      <c r="C50" s="215"/>
      <c r="D50" s="215"/>
    </row>
    <row r="51" spans="1:4">
      <c r="A51" s="270" t="s">
        <v>273</v>
      </c>
      <c r="B51" s="215"/>
      <c r="C51" s="216"/>
      <c r="D51" s="215"/>
    </row>
    <row r="52" spans="1:4">
      <c r="A52" s="271" t="s">
        <v>226</v>
      </c>
      <c r="B52" s="215"/>
      <c r="C52" s="216"/>
      <c r="D52" s="215"/>
    </row>
    <row r="53" spans="1:4" ht="34.5">
      <c r="A53" s="272" t="s">
        <v>227</v>
      </c>
      <c r="B53" s="215"/>
      <c r="C53" s="215"/>
      <c r="D53" s="215"/>
    </row>
    <row r="54" spans="1:4" ht="34.5">
      <c r="A54" s="273" t="s">
        <v>228</v>
      </c>
      <c r="B54" s="215"/>
      <c r="C54" s="216"/>
      <c r="D54" s="215"/>
    </row>
    <row r="55" spans="1:4" ht="68.25">
      <c r="A55" s="275" t="s">
        <v>283</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abSelected="1" workbookViewId="0">
      <selection activeCell="A16" sqref="A16"/>
    </sheetView>
  </sheetViews>
  <sheetFormatPr baseColWidth="10" defaultRowHeight="15"/>
  <cols>
    <col min="1" max="1" width="94.28515625" bestFit="1" customWidth="1"/>
  </cols>
  <sheetData>
    <row r="1" spans="1:4">
      <c r="A1" s="71" t="s">
        <v>3</v>
      </c>
      <c r="B1" s="3"/>
      <c r="C1" s="3"/>
      <c r="D1" s="3"/>
    </row>
    <row r="2" spans="1:4" ht="15.75" thickBot="1">
      <c r="A2" s="3"/>
      <c r="B2" s="3"/>
      <c r="C2" s="3"/>
      <c r="D2" s="3"/>
    </row>
    <row r="3" spans="1:4" ht="45">
      <c r="A3" s="267" t="s">
        <v>229</v>
      </c>
      <c r="B3" s="268" t="s">
        <v>230</v>
      </c>
      <c r="C3" s="269" t="s">
        <v>231</v>
      </c>
      <c r="D3" s="3"/>
    </row>
    <row r="4" spans="1:4">
      <c r="A4" s="292" t="s">
        <v>232</v>
      </c>
      <c r="B4" s="293">
        <v>2780.2787778648535</v>
      </c>
      <c r="C4" s="294">
        <v>0.34593059410295424</v>
      </c>
      <c r="D4" s="3"/>
    </row>
    <row r="5" spans="1:4">
      <c r="A5" s="295" t="s">
        <v>233</v>
      </c>
      <c r="B5" s="296">
        <v>1723.7025117274065</v>
      </c>
      <c r="C5" s="294">
        <v>0.2144682176067744</v>
      </c>
      <c r="D5" s="3"/>
    </row>
    <row r="6" spans="1:4">
      <c r="A6" s="295" t="s">
        <v>234</v>
      </c>
      <c r="B6" s="296">
        <v>1279.0996158802229</v>
      </c>
      <c r="C6" s="294">
        <v>0.15914939665802627</v>
      </c>
      <c r="D6" s="3"/>
    </row>
    <row r="7" spans="1:4">
      <c r="A7" s="295" t="s">
        <v>235</v>
      </c>
      <c r="B7" s="296">
        <v>1110.6596979474625</v>
      </c>
      <c r="C7" s="294">
        <v>0.13819159870444098</v>
      </c>
      <c r="D7" s="3"/>
    </row>
    <row r="8" spans="1:4">
      <c r="A8" s="295" t="s">
        <v>236</v>
      </c>
      <c r="B8" s="296">
        <v>477.65907564300215</v>
      </c>
      <c r="C8" s="294">
        <v>5.9431769623745148E-2</v>
      </c>
      <c r="D8" s="3"/>
    </row>
    <row r="9" spans="1:4">
      <c r="A9" s="295" t="s">
        <v>237</v>
      </c>
      <c r="B9" s="296">
        <v>452.18556865922119</v>
      </c>
      <c r="C9" s="294">
        <v>5.6262279760015577E-2</v>
      </c>
      <c r="D9" s="3"/>
    </row>
    <row r="10" spans="1:4">
      <c r="A10" s="295" t="s">
        <v>238</v>
      </c>
      <c r="B10" s="296">
        <v>120.48857852418807</v>
      </c>
      <c r="C10" s="294">
        <v>1.499154900700353E-2</v>
      </c>
      <c r="D10" s="3"/>
    </row>
    <row r="11" spans="1:4">
      <c r="A11" s="297" t="s">
        <v>239</v>
      </c>
      <c r="B11" s="296">
        <v>93.026173753643107</v>
      </c>
      <c r="C11" s="294">
        <v>1.1574594537039866E-2</v>
      </c>
      <c r="D11" s="3"/>
    </row>
    <row r="12" spans="1:4">
      <c r="A12" s="295"/>
      <c r="B12" s="293">
        <v>8037.0999999999995</v>
      </c>
      <c r="C12" s="298">
        <v>1</v>
      </c>
      <c r="D12" s="3"/>
    </row>
    <row r="13" spans="1:4">
      <c r="A13" s="72" t="s">
        <v>284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L19" sqref="L19"/>
    </sheetView>
  </sheetViews>
  <sheetFormatPr baseColWidth="10" defaultColWidth="9.140625" defaultRowHeight="11.25"/>
  <cols>
    <col min="1" max="1" width="19.140625" style="101" customWidth="1"/>
    <col min="2" max="2" width="13.140625" style="101" customWidth="1"/>
    <col min="3" max="3" width="9.140625" style="101"/>
    <col min="4" max="4" width="16.5703125" style="101" customWidth="1"/>
    <col min="5" max="16384" width="9.140625" style="101"/>
  </cols>
  <sheetData>
    <row r="1" spans="1:3">
      <c r="A1" s="140" t="s">
        <v>205</v>
      </c>
    </row>
    <row r="2" spans="1:3">
      <c r="A2" s="140"/>
    </row>
    <row r="3" spans="1:3">
      <c r="C3" s="113" t="s">
        <v>309</v>
      </c>
    </row>
    <row r="4" spans="1:3">
      <c r="A4" s="101" t="s">
        <v>170</v>
      </c>
      <c r="B4" s="143">
        <f>C4/C$9</f>
        <v>0.15459885858232786</v>
      </c>
      <c r="C4" s="144">
        <v>183547.94245999999</v>
      </c>
    </row>
    <row r="5" spans="1:3">
      <c r="A5" s="101" t="s">
        <v>171</v>
      </c>
      <c r="B5" s="143">
        <f>C5/C$9</f>
        <v>4.3847759990003676E-2</v>
      </c>
      <c r="C5" s="144">
        <v>52058.38</v>
      </c>
    </row>
    <row r="6" spans="1:3">
      <c r="A6" s="101" t="s">
        <v>154</v>
      </c>
      <c r="B6" s="143">
        <f>C6/C$9</f>
        <v>0.15900862703874258</v>
      </c>
      <c r="C6" s="144">
        <v>188783.45282742553</v>
      </c>
    </row>
    <row r="7" spans="1:3">
      <c r="A7" s="101" t="s">
        <v>172</v>
      </c>
      <c r="B7" s="143">
        <f>C7/C$9</f>
        <v>0.13407853594786343</v>
      </c>
      <c r="C7" s="144">
        <v>159185.13</v>
      </c>
    </row>
    <row r="8" spans="1:3">
      <c r="A8" s="101" t="s">
        <v>156</v>
      </c>
      <c r="B8" s="143">
        <f>C8/C$9</f>
        <v>0.50846621844106255</v>
      </c>
      <c r="C8" s="144">
        <v>603677.99</v>
      </c>
    </row>
    <row r="9" spans="1:3">
      <c r="C9" s="138">
        <v>1187252.8952874255</v>
      </c>
    </row>
    <row r="11" spans="1:3">
      <c r="A11" s="113" t="s">
        <v>173</v>
      </c>
    </row>
    <row r="12" spans="1:3">
      <c r="A12" s="113" t="s">
        <v>206</v>
      </c>
    </row>
    <row r="13" spans="1:3">
      <c r="A13" s="113" t="s">
        <v>174</v>
      </c>
    </row>
    <row r="14" spans="1:3">
      <c r="A14" s="113" t="s">
        <v>175</v>
      </c>
    </row>
    <row r="38" spans="1:1">
      <c r="A38" s="113"/>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24" sqref="I24"/>
    </sheetView>
  </sheetViews>
  <sheetFormatPr baseColWidth="10" defaultColWidth="9.28515625" defaultRowHeight="11.25"/>
  <cols>
    <col min="1" max="1" width="26.140625" style="3" customWidth="1"/>
    <col min="2" max="2" width="13.7109375" style="3" customWidth="1"/>
    <col min="3" max="3" width="16.7109375" style="3" customWidth="1"/>
    <col min="4" max="4" width="18" style="3" customWidth="1"/>
    <col min="5" max="5" width="17.7109375" style="3" customWidth="1"/>
    <col min="6" max="16384" width="9.28515625" style="3"/>
  </cols>
  <sheetData>
    <row r="1" spans="1:10">
      <c r="A1" s="140" t="s">
        <v>169</v>
      </c>
    </row>
    <row r="2" spans="1:10">
      <c r="A2" s="86"/>
    </row>
    <row r="3" spans="1:10">
      <c r="A3" s="86"/>
      <c r="E3" s="75" t="s">
        <v>152</v>
      </c>
    </row>
    <row r="5" spans="1:10" ht="22.5">
      <c r="A5" s="87"/>
      <c r="B5" s="88" t="s">
        <v>153</v>
      </c>
      <c r="C5" s="88" t="s">
        <v>154</v>
      </c>
      <c r="D5" s="88" t="s">
        <v>155</v>
      </c>
      <c r="E5" s="89" t="s">
        <v>156</v>
      </c>
    </row>
    <row r="6" spans="1:10">
      <c r="A6" s="76" t="s">
        <v>157</v>
      </c>
      <c r="B6" s="90"/>
      <c r="C6" s="90"/>
      <c r="D6" s="82"/>
      <c r="E6" s="90"/>
    </row>
    <row r="7" spans="1:10">
      <c r="A7" s="91" t="s">
        <v>158</v>
      </c>
      <c r="B7" s="92">
        <v>52058.38</v>
      </c>
      <c r="C7" s="92">
        <v>188783.45282742553</v>
      </c>
      <c r="D7" s="92">
        <v>159185.13</v>
      </c>
      <c r="E7" s="92">
        <v>603677.99</v>
      </c>
    </row>
    <row r="8" spans="1:10" ht="33.75">
      <c r="A8" s="77" t="s">
        <v>159</v>
      </c>
      <c r="B8" s="78">
        <v>0.12822200767676598</v>
      </c>
      <c r="C8" s="78">
        <v>0.56172670100420385</v>
      </c>
      <c r="D8" s="79">
        <v>0.451833751109322</v>
      </c>
      <c r="E8" s="79">
        <v>0.36301554298391475</v>
      </c>
    </row>
    <row r="9" spans="1:10">
      <c r="A9" s="80" t="s">
        <v>160</v>
      </c>
      <c r="B9" s="81">
        <v>39354.35</v>
      </c>
      <c r="C9" s="81">
        <v>156124.87519823367</v>
      </c>
      <c r="D9" s="81">
        <v>133004.66</v>
      </c>
      <c r="E9" s="81">
        <v>501798.7</v>
      </c>
    </row>
    <row r="10" spans="1:10">
      <c r="A10" s="80" t="s">
        <v>161</v>
      </c>
      <c r="B10" s="81">
        <v>12704.03</v>
      </c>
      <c r="C10" s="81">
        <v>32658.577629191837</v>
      </c>
      <c r="D10" s="81">
        <v>26180.47</v>
      </c>
      <c r="E10" s="81">
        <v>101879.29</v>
      </c>
      <c r="H10" s="92"/>
      <c r="I10" s="92"/>
      <c r="J10" s="92"/>
    </row>
    <row r="11" spans="1:10">
      <c r="A11" s="82" t="s">
        <v>162</v>
      </c>
      <c r="B11" s="93"/>
      <c r="C11" s="94"/>
      <c r="D11" s="93"/>
      <c r="E11" s="93"/>
    </row>
    <row r="12" spans="1:10">
      <c r="A12" s="91" t="s">
        <v>158</v>
      </c>
      <c r="B12" s="83">
        <v>6.5620909595119246</v>
      </c>
      <c r="C12" s="84">
        <v>23.796633493095538</v>
      </c>
      <c r="D12" s="95">
        <v>35.524885699384527</v>
      </c>
      <c r="E12" s="95">
        <v>122.02755250943844</v>
      </c>
    </row>
    <row r="13" spans="1:10">
      <c r="A13" s="80" t="s">
        <v>163</v>
      </c>
      <c r="B13" s="83">
        <v>4.9607157263147279</v>
      </c>
      <c r="C13" s="83">
        <v>19.679936872665969</v>
      </c>
      <c r="D13" s="85">
        <v>29.682265824612521</v>
      </c>
      <c r="E13" s="85">
        <v>101.43365871831428</v>
      </c>
    </row>
    <row r="14" spans="1:10">
      <c r="A14" s="80" t="s">
        <v>164</v>
      </c>
      <c r="B14" s="83">
        <v>1.6013752331971967</v>
      </c>
      <c r="C14" s="83">
        <v>4.1166966204295665</v>
      </c>
      <c r="D14" s="85">
        <v>5.8426198747720068</v>
      </c>
      <c r="E14" s="85">
        <v>20.593893791124149</v>
      </c>
    </row>
    <row r="15" spans="1:10">
      <c r="A15" s="82" t="s">
        <v>165</v>
      </c>
      <c r="B15" s="96"/>
      <c r="C15" s="97"/>
      <c r="D15" s="93"/>
      <c r="E15" s="93"/>
    </row>
    <row r="16" spans="1:10">
      <c r="A16" s="91" t="s">
        <v>158</v>
      </c>
      <c r="B16" s="98">
        <v>1.8283893320072658E-2</v>
      </c>
      <c r="C16" s="98">
        <v>2.0426180495298991E-2</v>
      </c>
      <c r="D16" s="98">
        <v>6.8682492035138917E-2</v>
      </c>
      <c r="E16" s="98">
        <v>8.5946398515524353E-2</v>
      </c>
    </row>
    <row r="17" spans="1:5">
      <c r="A17" s="80" t="s">
        <v>163</v>
      </c>
      <c r="B17" s="99">
        <v>1.9869082675016188E-2</v>
      </c>
      <c r="C17" s="99">
        <v>2.006066606785795E-2</v>
      </c>
      <c r="D17" s="99">
        <v>8.327043293999381E-2</v>
      </c>
      <c r="E17" s="99">
        <v>9.6148111745254727E-2</v>
      </c>
    </row>
    <row r="18" spans="1:5">
      <c r="A18" s="80" t="s">
        <v>164</v>
      </c>
      <c r="B18" s="100">
        <v>1.4660581170422845E-2</v>
      </c>
      <c r="C18" s="100">
        <v>2.2375125052319159E-2</v>
      </c>
      <c r="D18" s="99">
        <v>3.6339841038918609E-2</v>
      </c>
      <c r="E18" s="100">
        <v>5.6446835903142215E-2</v>
      </c>
    </row>
    <row r="20" spans="1:5">
      <c r="A20" s="113" t="s">
        <v>166</v>
      </c>
      <c r="B20" s="72"/>
      <c r="C20" s="72"/>
      <c r="D20" s="72"/>
      <c r="E20" s="72"/>
    </row>
    <row r="21" spans="1:5" ht="54" customHeight="1">
      <c r="A21" s="282" t="s">
        <v>167</v>
      </c>
      <c r="B21" s="282"/>
      <c r="C21" s="282"/>
      <c r="D21" s="282"/>
      <c r="E21" s="282"/>
    </row>
    <row r="22" spans="1:5">
      <c r="A22" s="214" t="s">
        <v>168</v>
      </c>
      <c r="B22" s="72"/>
      <c r="C22" s="72"/>
      <c r="D22" s="72"/>
      <c r="E22" s="72"/>
    </row>
    <row r="24" spans="1:5">
      <c r="D24" s="136"/>
    </row>
    <row r="25" spans="1:5">
      <c r="D25" s="136"/>
    </row>
  </sheetData>
  <mergeCells count="1">
    <mergeCell ref="A21:E2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E26" sqref="E26"/>
    </sheetView>
  </sheetViews>
  <sheetFormatPr baseColWidth="10" defaultColWidth="9.140625" defaultRowHeight="11.25"/>
  <cols>
    <col min="1" max="1" width="35.7109375" style="3" customWidth="1"/>
    <col min="2" max="2" width="13.85546875" style="3" bestFit="1" customWidth="1"/>
    <col min="3" max="3" width="18.85546875" style="3" customWidth="1"/>
    <col min="4" max="4" width="13.42578125" style="3" bestFit="1" customWidth="1"/>
    <col min="5" max="16384" width="9.140625" style="3"/>
  </cols>
  <sheetData>
    <row r="1" spans="1:6">
      <c r="A1" s="140" t="s">
        <v>207</v>
      </c>
      <c r="B1" s="113"/>
      <c r="C1" s="113"/>
      <c r="D1" s="113"/>
      <c r="E1" s="113"/>
      <c r="F1" s="101"/>
    </row>
    <row r="2" spans="1:6">
      <c r="A2" s="113"/>
      <c r="B2" s="101"/>
      <c r="C2" s="101"/>
      <c r="D2" s="101"/>
      <c r="E2" s="101"/>
      <c r="F2" s="101"/>
    </row>
    <row r="3" spans="1:6">
      <c r="A3" s="101"/>
      <c r="B3" s="101"/>
      <c r="C3" s="101"/>
      <c r="D3" s="101"/>
      <c r="E3" s="75"/>
      <c r="F3" s="75" t="s">
        <v>176</v>
      </c>
    </row>
    <row r="4" spans="1:6" ht="22.5">
      <c r="A4" s="101"/>
      <c r="B4" s="103" t="s">
        <v>177</v>
      </c>
      <c r="C4" s="111" t="s">
        <v>200</v>
      </c>
      <c r="D4" s="104" t="s">
        <v>178</v>
      </c>
      <c r="E4" s="283" t="s">
        <v>179</v>
      </c>
      <c r="F4" s="284"/>
    </row>
    <row r="5" spans="1:6">
      <c r="A5" s="114" t="s">
        <v>180</v>
      </c>
      <c r="B5" s="115">
        <v>86014.985639999984</v>
      </c>
      <c r="C5" s="105">
        <v>19782.729749999999</v>
      </c>
      <c r="D5" s="115">
        <v>19584.292089999992</v>
      </c>
      <c r="E5" s="115">
        <v>105599.27772999997</v>
      </c>
      <c r="F5" s="116">
        <v>0.57532259046168766</v>
      </c>
    </row>
    <row r="6" spans="1:6">
      <c r="A6" s="117" t="s">
        <v>181</v>
      </c>
      <c r="B6" s="118">
        <v>14125.28656</v>
      </c>
      <c r="C6" s="106">
        <v>525.01658999999995</v>
      </c>
      <c r="D6" s="118">
        <v>809.12080999999989</v>
      </c>
      <c r="E6" s="118">
        <v>14934.407370000001</v>
      </c>
      <c r="F6" s="116">
        <v>8.1365158169804108E-2</v>
      </c>
    </row>
    <row r="7" spans="1:6">
      <c r="A7" s="119" t="s">
        <v>182</v>
      </c>
      <c r="B7" s="115">
        <v>58085.306360000002</v>
      </c>
      <c r="C7" s="105">
        <v>17344.620360000001</v>
      </c>
      <c r="D7" s="115">
        <v>4928.951</v>
      </c>
      <c r="E7" s="115">
        <v>63014.257359999996</v>
      </c>
      <c r="F7" s="116">
        <v>0.34331225136850824</v>
      </c>
    </row>
    <row r="8" spans="1:6">
      <c r="A8" s="120" t="s">
        <v>202</v>
      </c>
      <c r="B8" s="121">
        <v>158225.57855999999</v>
      </c>
      <c r="C8" s="107">
        <v>37652.366700000006</v>
      </c>
      <c r="D8" s="121">
        <v>25322.363899999989</v>
      </c>
      <c r="E8" s="121">
        <v>183547.94245999999</v>
      </c>
      <c r="F8" s="122">
        <v>1</v>
      </c>
    </row>
    <row r="9" spans="1:6">
      <c r="A9" s="123"/>
      <c r="B9" s="124"/>
      <c r="C9" s="108"/>
      <c r="D9" s="124"/>
      <c r="E9" s="125"/>
      <c r="F9" s="126"/>
    </row>
    <row r="10" spans="1:6">
      <c r="A10" s="109" t="s">
        <v>201</v>
      </c>
      <c r="B10" s="127">
        <v>19.94473586446831</v>
      </c>
      <c r="C10" s="110">
        <v>4.7461764105279087</v>
      </c>
      <c r="D10" s="127">
        <v>3.1919482554328633</v>
      </c>
      <c r="E10" s="128">
        <v>23.136684119901172</v>
      </c>
      <c r="F10" s="129"/>
    </row>
    <row r="11" spans="1:6" ht="22.5">
      <c r="A11" s="112" t="s">
        <v>183</v>
      </c>
      <c r="B11" s="130">
        <v>17.795146262093976</v>
      </c>
      <c r="C11" s="130">
        <v>5.2500966257877026</v>
      </c>
      <c r="D11" s="130">
        <v>3.7175404566905672</v>
      </c>
      <c r="E11" s="131">
        <v>21.512686718784551</v>
      </c>
      <c r="F11" s="132"/>
    </row>
    <row r="12" spans="1:6" s="134" customFormat="1">
      <c r="A12" s="133"/>
      <c r="B12" s="132"/>
      <c r="C12" s="132"/>
      <c r="D12" s="132"/>
      <c r="E12" s="132"/>
      <c r="F12" s="132"/>
    </row>
    <row r="13" spans="1:6">
      <c r="A13" s="113" t="s">
        <v>184</v>
      </c>
      <c r="B13" s="101"/>
      <c r="C13" s="101"/>
      <c r="D13" s="101"/>
      <c r="E13" s="101"/>
      <c r="F13" s="101"/>
    </row>
    <row r="14" spans="1:6">
      <c r="A14" s="113" t="s">
        <v>203</v>
      </c>
      <c r="B14" s="101"/>
      <c r="C14" s="101"/>
      <c r="D14" s="101"/>
      <c r="E14" s="101"/>
      <c r="F14" s="101"/>
    </row>
    <row r="15" spans="1:6">
      <c r="A15" s="214" t="s">
        <v>185</v>
      </c>
      <c r="B15" s="101"/>
      <c r="C15" s="102"/>
      <c r="D15" s="102"/>
      <c r="E15" s="101"/>
    </row>
    <row r="17" spans="2:5">
      <c r="B17" s="92"/>
      <c r="C17" s="92"/>
      <c r="D17" s="92"/>
      <c r="E17" s="92"/>
    </row>
    <row r="18" spans="2:5">
      <c r="B18" s="92"/>
      <c r="C18" s="92"/>
      <c r="D18" s="92"/>
      <c r="E18" s="92"/>
    </row>
    <row r="19" spans="2:5">
      <c r="B19" s="92"/>
      <c r="C19" s="92"/>
      <c r="D19" s="92"/>
      <c r="E19" s="92"/>
    </row>
    <row r="20" spans="2:5">
      <c r="B20" s="92"/>
      <c r="C20" s="92"/>
      <c r="D20" s="92"/>
      <c r="E20" s="92"/>
    </row>
    <row r="21" spans="2:5">
      <c r="B21" s="92"/>
      <c r="C21" s="92"/>
      <c r="D21" s="92"/>
      <c r="E21" s="92"/>
    </row>
    <row r="22" spans="2:5">
      <c r="B22" s="92"/>
      <c r="C22" s="92"/>
      <c r="D22" s="92"/>
      <c r="E22" s="92"/>
    </row>
    <row r="23" spans="2:5">
      <c r="C23" s="27"/>
      <c r="D23" s="135"/>
    </row>
  </sheetData>
  <mergeCells count="1">
    <mergeCell ref="E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workbookViewId="0">
      <selection activeCell="C4" sqref="C4"/>
    </sheetView>
  </sheetViews>
  <sheetFormatPr baseColWidth="10" defaultColWidth="9.140625" defaultRowHeight="11.25"/>
  <cols>
    <col min="1" max="1" width="9.140625" style="3"/>
    <col min="2" max="2" width="38.42578125" style="3" bestFit="1" customWidth="1"/>
    <col min="3" max="3" width="23.7109375" style="3" bestFit="1" customWidth="1"/>
    <col min="4" max="5" width="9.140625" style="3"/>
    <col min="6" max="10" width="9.42578125" style="3" bestFit="1" customWidth="1"/>
    <col min="11" max="11" width="10.85546875" style="3" bestFit="1" customWidth="1"/>
    <col min="12" max="23" width="9.42578125" style="3" bestFit="1" customWidth="1"/>
    <col min="24" max="24" width="10.85546875" style="3" bestFit="1" customWidth="1"/>
    <col min="25" max="25" width="9.42578125" style="3" bestFit="1" customWidth="1"/>
    <col min="26" max="16384" width="9.140625" style="3"/>
  </cols>
  <sheetData>
    <row r="1" spans="1:25">
      <c r="A1" s="140" t="s">
        <v>204</v>
      </c>
    </row>
    <row r="3" spans="1:25">
      <c r="C3" s="281" t="s">
        <v>311</v>
      </c>
      <c r="E3" s="101"/>
      <c r="F3" s="137"/>
      <c r="G3" s="137"/>
      <c r="H3" s="137"/>
      <c r="I3" s="137"/>
      <c r="J3" s="137"/>
      <c r="K3" s="137"/>
      <c r="L3" s="137"/>
      <c r="M3" s="137"/>
      <c r="N3" s="137"/>
      <c r="O3" s="137"/>
      <c r="P3" s="137"/>
      <c r="Q3" s="137"/>
      <c r="R3" s="137"/>
      <c r="S3" s="137"/>
      <c r="T3" s="137"/>
      <c r="U3" s="137"/>
      <c r="V3" s="137"/>
      <c r="W3" s="137"/>
      <c r="X3" s="137"/>
      <c r="Y3" s="137"/>
    </row>
    <row r="4" spans="1:25">
      <c r="A4" s="71">
        <v>30</v>
      </c>
      <c r="B4" s="71" t="s">
        <v>186</v>
      </c>
      <c r="C4" s="136">
        <v>63.577599999999997</v>
      </c>
      <c r="E4" s="138"/>
      <c r="F4" s="142"/>
      <c r="G4" s="142"/>
      <c r="H4" s="136"/>
      <c r="I4" s="136"/>
      <c r="J4" s="136"/>
      <c r="K4" s="136"/>
      <c r="L4" s="136"/>
      <c r="M4" s="136"/>
      <c r="N4" s="136"/>
      <c r="O4" s="136"/>
      <c r="P4" s="136"/>
      <c r="Q4" s="136"/>
      <c r="R4" s="136"/>
      <c r="S4" s="136"/>
      <c r="T4" s="136"/>
      <c r="U4" s="136"/>
      <c r="V4" s="136"/>
      <c r="W4" s="136"/>
      <c r="X4" s="136"/>
      <c r="Y4" s="136"/>
    </row>
    <row r="5" spans="1:25">
      <c r="A5" s="71">
        <v>311</v>
      </c>
      <c r="B5" s="71" t="s">
        <v>187</v>
      </c>
      <c r="C5" s="136">
        <v>167.59107</v>
      </c>
      <c r="E5" s="138"/>
      <c r="F5" s="142"/>
      <c r="G5" s="142"/>
      <c r="H5" s="136"/>
      <c r="I5" s="136"/>
      <c r="J5" s="136"/>
      <c r="K5" s="136"/>
      <c r="L5" s="136"/>
      <c r="M5" s="136"/>
      <c r="N5" s="136"/>
      <c r="O5" s="136"/>
      <c r="P5" s="136"/>
      <c r="Q5" s="136"/>
      <c r="R5" s="136"/>
      <c r="S5" s="136"/>
      <c r="T5" s="136"/>
      <c r="U5" s="136"/>
      <c r="V5" s="136"/>
      <c r="W5" s="136"/>
      <c r="X5" s="136"/>
      <c r="Y5" s="136"/>
    </row>
    <row r="6" spans="1:25">
      <c r="A6" s="71">
        <v>312</v>
      </c>
      <c r="B6" s="71" t="s">
        <v>188</v>
      </c>
      <c r="C6" s="136">
        <v>26.245180000000001</v>
      </c>
      <c r="E6" s="138"/>
      <c r="F6" s="142"/>
      <c r="G6" s="142"/>
      <c r="H6" s="136"/>
      <c r="I6" s="136"/>
      <c r="J6" s="136"/>
      <c r="K6" s="136"/>
      <c r="L6" s="136"/>
      <c r="M6" s="136"/>
      <c r="N6" s="136"/>
      <c r="O6" s="136"/>
      <c r="P6" s="136"/>
      <c r="Q6" s="136"/>
      <c r="R6" s="136"/>
      <c r="S6" s="136"/>
      <c r="T6" s="136"/>
      <c r="U6" s="136"/>
      <c r="V6" s="136"/>
      <c r="W6" s="136"/>
      <c r="X6" s="136"/>
      <c r="Y6" s="136"/>
    </row>
    <row r="7" spans="1:25">
      <c r="A7" s="71">
        <v>313</v>
      </c>
      <c r="B7" s="71" t="s">
        <v>189</v>
      </c>
      <c r="C7" s="136">
        <v>58.539760000000001</v>
      </c>
      <c r="E7" s="138"/>
      <c r="F7" s="142"/>
      <c r="G7" s="142"/>
      <c r="H7" s="136"/>
      <c r="I7" s="136"/>
      <c r="J7" s="136"/>
      <c r="K7" s="136"/>
      <c r="L7" s="136"/>
      <c r="M7" s="136"/>
      <c r="N7" s="136"/>
      <c r="O7" s="136"/>
      <c r="P7" s="136"/>
      <c r="Q7" s="136"/>
      <c r="R7" s="136"/>
      <c r="S7" s="136"/>
      <c r="T7" s="136"/>
      <c r="U7" s="136"/>
      <c r="V7" s="136"/>
      <c r="W7" s="136"/>
      <c r="X7" s="136"/>
      <c r="Y7" s="136"/>
    </row>
    <row r="8" spans="1:25">
      <c r="A8" s="71">
        <v>314</v>
      </c>
      <c r="B8" s="71" t="s">
        <v>190</v>
      </c>
      <c r="C8" s="136">
        <v>33.914799999999993</v>
      </c>
      <c r="E8" s="138"/>
      <c r="F8" s="142"/>
      <c r="G8" s="142"/>
      <c r="H8" s="136"/>
      <c r="I8" s="136"/>
      <c r="J8" s="136"/>
      <c r="K8" s="136"/>
      <c r="L8" s="136"/>
      <c r="M8" s="136"/>
      <c r="N8" s="136"/>
      <c r="O8" s="136"/>
      <c r="P8" s="136"/>
      <c r="Q8" s="136"/>
      <c r="R8" s="136"/>
      <c r="S8" s="136"/>
      <c r="T8" s="136"/>
      <c r="U8" s="136"/>
      <c r="V8" s="136"/>
      <c r="W8" s="136"/>
      <c r="X8" s="136"/>
      <c r="Y8" s="136"/>
    </row>
    <row r="9" spans="1:25">
      <c r="A9" s="71">
        <v>321</v>
      </c>
      <c r="B9" s="71" t="s">
        <v>191</v>
      </c>
      <c r="C9" s="136">
        <v>175.32845999999998</v>
      </c>
      <c r="E9" s="138"/>
      <c r="F9" s="142"/>
      <c r="G9" s="142"/>
      <c r="H9" s="136"/>
      <c r="I9" s="136"/>
      <c r="J9" s="136"/>
      <c r="K9" s="136"/>
      <c r="L9" s="136"/>
      <c r="M9" s="136"/>
      <c r="N9" s="136"/>
      <c r="O9" s="136"/>
      <c r="P9" s="136"/>
      <c r="Q9" s="136"/>
      <c r="R9" s="136"/>
      <c r="S9" s="136"/>
      <c r="T9" s="136"/>
      <c r="U9" s="136"/>
      <c r="V9" s="136"/>
      <c r="W9" s="136"/>
      <c r="X9" s="136"/>
      <c r="Y9" s="136"/>
    </row>
    <row r="10" spans="1:25">
      <c r="A10" s="71">
        <v>322</v>
      </c>
      <c r="B10" s="71" t="s">
        <v>192</v>
      </c>
      <c r="C10" s="136">
        <v>70.151759999999996</v>
      </c>
      <c r="E10" s="138"/>
      <c r="F10" s="142"/>
      <c r="G10" s="142"/>
      <c r="H10" s="136"/>
      <c r="I10" s="136"/>
      <c r="J10" s="136"/>
      <c r="K10" s="136"/>
      <c r="L10" s="136"/>
      <c r="M10" s="136"/>
      <c r="N10" s="136"/>
      <c r="O10" s="136"/>
      <c r="P10" s="136"/>
      <c r="Q10" s="136"/>
      <c r="R10" s="136"/>
      <c r="S10" s="136"/>
      <c r="T10" s="136"/>
      <c r="U10" s="136"/>
      <c r="V10" s="136"/>
      <c r="W10" s="136"/>
      <c r="X10" s="136"/>
      <c r="Y10" s="136"/>
    </row>
    <row r="11" spans="1:25">
      <c r="A11" s="71">
        <v>323</v>
      </c>
      <c r="B11" s="71" t="s">
        <v>193</v>
      </c>
      <c r="C11" s="136">
        <v>7.5482200000000006</v>
      </c>
      <c r="E11" s="138"/>
      <c r="F11" s="142"/>
      <c r="G11" s="142"/>
      <c r="H11" s="136"/>
      <c r="I11" s="136"/>
      <c r="J11" s="136"/>
      <c r="K11" s="136"/>
      <c r="L11" s="136"/>
      <c r="M11" s="136"/>
      <c r="N11" s="136"/>
      <c r="O11" s="136"/>
      <c r="P11" s="136"/>
      <c r="Q11" s="136"/>
      <c r="R11" s="136"/>
      <c r="S11" s="136"/>
      <c r="T11" s="136"/>
      <c r="U11" s="136"/>
      <c r="V11" s="136"/>
      <c r="W11" s="136"/>
      <c r="X11" s="136"/>
      <c r="Y11" s="136"/>
    </row>
    <row r="12" spans="1:25">
      <c r="A12" s="71">
        <v>324</v>
      </c>
      <c r="B12" s="71" t="s">
        <v>194</v>
      </c>
      <c r="C12" s="136">
        <v>30.875070000000001</v>
      </c>
      <c r="E12" s="138"/>
      <c r="F12" s="142"/>
      <c r="G12" s="142"/>
      <c r="H12" s="136"/>
      <c r="I12" s="136"/>
      <c r="J12" s="136"/>
      <c r="K12" s="136"/>
      <c r="L12" s="136"/>
      <c r="M12" s="136"/>
      <c r="N12" s="136"/>
      <c r="O12" s="136"/>
      <c r="P12" s="136"/>
      <c r="Q12" s="136"/>
      <c r="R12" s="136"/>
      <c r="S12" s="136"/>
      <c r="T12" s="136"/>
      <c r="U12" s="136"/>
      <c r="V12" s="136"/>
      <c r="W12" s="136"/>
      <c r="X12" s="136"/>
      <c r="Y12" s="136"/>
    </row>
    <row r="13" spans="1:25">
      <c r="A13" s="71">
        <v>33</v>
      </c>
      <c r="B13" s="71" t="s">
        <v>195</v>
      </c>
      <c r="C13" s="136">
        <v>110.11690000000002</v>
      </c>
      <c r="E13" s="138"/>
      <c r="F13" s="142"/>
      <c r="G13" s="142"/>
      <c r="H13" s="136"/>
      <c r="I13" s="136"/>
      <c r="J13" s="136"/>
      <c r="K13" s="136"/>
      <c r="L13" s="136"/>
      <c r="M13" s="136"/>
      <c r="N13" s="136"/>
      <c r="O13" s="136"/>
      <c r="P13" s="136"/>
      <c r="Q13" s="136"/>
      <c r="R13" s="136"/>
      <c r="S13" s="136"/>
      <c r="T13" s="136"/>
      <c r="U13" s="136"/>
      <c r="V13" s="136"/>
      <c r="W13" s="136"/>
      <c r="X13" s="136"/>
      <c r="Y13" s="136"/>
    </row>
    <row r="14" spans="1:25">
      <c r="A14" s="71"/>
      <c r="B14" s="71" t="s">
        <v>196</v>
      </c>
      <c r="C14" s="136">
        <v>18.97429</v>
      </c>
      <c r="E14" s="139"/>
      <c r="F14" s="142"/>
      <c r="G14" s="142"/>
      <c r="H14" s="136"/>
      <c r="I14" s="136"/>
      <c r="J14" s="136"/>
      <c r="K14" s="136"/>
      <c r="L14" s="136"/>
      <c r="M14" s="136"/>
      <c r="N14" s="136"/>
      <c r="O14" s="136"/>
      <c r="P14" s="136"/>
      <c r="Q14" s="136"/>
      <c r="R14" s="136"/>
      <c r="S14" s="136"/>
      <c r="T14" s="136"/>
      <c r="U14" s="136"/>
      <c r="V14" s="136"/>
      <c r="W14" s="136"/>
      <c r="X14" s="136"/>
      <c r="Y14" s="136"/>
    </row>
    <row r="15" spans="1:25">
      <c r="E15" s="140"/>
      <c r="F15" s="142"/>
      <c r="G15" s="142"/>
      <c r="H15" s="136"/>
      <c r="I15" s="136"/>
      <c r="J15" s="141"/>
      <c r="K15" s="136"/>
      <c r="L15" s="136"/>
      <c r="M15" s="136"/>
      <c r="N15" s="136"/>
      <c r="O15" s="136"/>
      <c r="P15" s="136"/>
      <c r="Q15" s="136"/>
      <c r="R15" s="136"/>
      <c r="S15" s="136"/>
      <c r="T15" s="136"/>
      <c r="U15" s="136"/>
      <c r="V15" s="136"/>
      <c r="W15" s="136"/>
      <c r="X15" s="136"/>
      <c r="Y15" s="136"/>
    </row>
    <row r="16" spans="1:25">
      <c r="A16" s="72" t="s">
        <v>197</v>
      </c>
    </row>
    <row r="17" spans="1:1">
      <c r="A17" s="72" t="s">
        <v>198</v>
      </c>
    </row>
    <row r="18" spans="1:1">
      <c r="A18" s="113" t="s">
        <v>168</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heetViews>
  <sheetFormatPr baseColWidth="10" defaultColWidth="11.42578125" defaultRowHeight="11.25"/>
  <cols>
    <col min="1" max="1" width="41" style="3" customWidth="1"/>
    <col min="2" max="2" width="19.28515625" style="3" customWidth="1"/>
    <col min="3" max="3" width="11.42578125" style="3"/>
    <col min="4" max="4" width="12.5703125" style="3" customWidth="1"/>
    <col min="5" max="16384" width="11.42578125" style="3"/>
  </cols>
  <sheetData>
    <row r="1" spans="1:10">
      <c r="A1" s="71" t="s">
        <v>8</v>
      </c>
    </row>
    <row r="3" spans="1:10">
      <c r="B3" s="279"/>
      <c r="C3" s="71" t="s">
        <v>285</v>
      </c>
    </row>
    <row r="4" spans="1:10" ht="123.75">
      <c r="A4" s="276"/>
      <c r="B4" s="280" t="s">
        <v>307</v>
      </c>
      <c r="C4" s="277" t="s">
        <v>286</v>
      </c>
      <c r="D4" s="277" t="s">
        <v>287</v>
      </c>
      <c r="E4" s="277" t="s">
        <v>288</v>
      </c>
      <c r="F4" s="277" t="s">
        <v>289</v>
      </c>
      <c r="G4" s="277" t="s">
        <v>290</v>
      </c>
      <c r="H4" s="277" t="s">
        <v>291</v>
      </c>
      <c r="I4" s="277" t="s">
        <v>292</v>
      </c>
      <c r="J4" s="277" t="s">
        <v>293</v>
      </c>
    </row>
    <row r="5" spans="1:10">
      <c r="A5" s="3" t="s">
        <v>294</v>
      </c>
      <c r="B5" s="278">
        <v>177</v>
      </c>
      <c r="C5" s="3">
        <v>1</v>
      </c>
      <c r="D5" s="3">
        <v>37</v>
      </c>
      <c r="E5" s="3">
        <v>1</v>
      </c>
      <c r="F5" s="3">
        <v>7</v>
      </c>
      <c r="G5" s="3">
        <v>7</v>
      </c>
      <c r="H5" s="3">
        <v>15</v>
      </c>
      <c r="I5" s="3">
        <v>15</v>
      </c>
      <c r="J5" s="3">
        <v>18</v>
      </c>
    </row>
    <row r="6" spans="1:10">
      <c r="A6" s="3" t="s">
        <v>295</v>
      </c>
      <c r="B6" s="278">
        <v>142</v>
      </c>
      <c r="C6" s="3">
        <v>0</v>
      </c>
      <c r="D6" s="3">
        <v>40</v>
      </c>
      <c r="E6" s="3">
        <v>1</v>
      </c>
      <c r="F6" s="3">
        <v>4</v>
      </c>
      <c r="G6" s="3">
        <v>8</v>
      </c>
      <c r="H6" s="3">
        <v>16</v>
      </c>
      <c r="I6" s="3">
        <v>13</v>
      </c>
      <c r="J6" s="3">
        <v>18</v>
      </c>
    </row>
    <row r="7" spans="1:10">
      <c r="A7" s="3" t="s">
        <v>296</v>
      </c>
      <c r="B7" s="278">
        <v>7</v>
      </c>
      <c r="C7" s="3">
        <v>14</v>
      </c>
      <c r="D7" s="3">
        <v>29</v>
      </c>
      <c r="E7" s="3">
        <v>0</v>
      </c>
      <c r="F7" s="3">
        <v>0</v>
      </c>
      <c r="G7" s="3">
        <v>0</v>
      </c>
      <c r="H7" s="3">
        <v>14</v>
      </c>
      <c r="I7" s="3">
        <v>14</v>
      </c>
      <c r="J7" s="3">
        <v>29</v>
      </c>
    </row>
    <row r="8" spans="1:10">
      <c r="A8" s="3" t="s">
        <v>297</v>
      </c>
      <c r="B8" s="278">
        <v>28</v>
      </c>
      <c r="C8" s="3">
        <v>0</v>
      </c>
      <c r="D8" s="3">
        <v>21</v>
      </c>
      <c r="E8" s="3">
        <v>0</v>
      </c>
      <c r="F8" s="3">
        <v>25</v>
      </c>
      <c r="G8" s="3">
        <v>7</v>
      </c>
      <c r="H8" s="3">
        <v>11</v>
      </c>
      <c r="I8" s="3">
        <v>25</v>
      </c>
      <c r="J8" s="3">
        <v>11</v>
      </c>
    </row>
    <row r="9" spans="1:10">
      <c r="A9" s="3" t="s">
        <v>298</v>
      </c>
      <c r="B9" s="278">
        <v>324</v>
      </c>
      <c r="C9" s="3">
        <v>1</v>
      </c>
      <c r="D9" s="3">
        <v>38</v>
      </c>
      <c r="E9" s="3">
        <v>1</v>
      </c>
      <c r="F9" s="3">
        <v>13</v>
      </c>
      <c r="G9" s="3">
        <v>6</v>
      </c>
      <c r="H9" s="3">
        <v>9</v>
      </c>
      <c r="I9" s="3">
        <v>17</v>
      </c>
      <c r="J9" s="3">
        <v>15</v>
      </c>
    </row>
    <row r="10" spans="1:10">
      <c r="A10" s="3" t="s">
        <v>299</v>
      </c>
      <c r="B10" s="278">
        <v>914</v>
      </c>
      <c r="C10" s="3">
        <v>1</v>
      </c>
      <c r="D10" s="3">
        <v>20</v>
      </c>
      <c r="E10" s="3">
        <v>1</v>
      </c>
      <c r="F10" s="3">
        <v>20</v>
      </c>
      <c r="G10" s="3">
        <v>5</v>
      </c>
      <c r="H10" s="3">
        <v>18</v>
      </c>
      <c r="I10" s="3">
        <v>9</v>
      </c>
      <c r="J10" s="3">
        <v>25</v>
      </c>
    </row>
    <row r="11" spans="1:10">
      <c r="A11" s="3" t="s">
        <v>300</v>
      </c>
      <c r="B11" s="278">
        <v>105</v>
      </c>
      <c r="C11" s="3">
        <v>3</v>
      </c>
      <c r="D11" s="3">
        <v>59</v>
      </c>
      <c r="E11" s="3">
        <v>1</v>
      </c>
      <c r="F11" s="3">
        <v>8</v>
      </c>
      <c r="G11" s="3">
        <v>6</v>
      </c>
      <c r="H11" s="3">
        <v>2</v>
      </c>
      <c r="I11" s="3">
        <v>4</v>
      </c>
      <c r="J11" s="3">
        <v>18</v>
      </c>
    </row>
    <row r="12" spans="1:10">
      <c r="A12" s="3" t="s">
        <v>301</v>
      </c>
      <c r="B12" s="278">
        <v>80</v>
      </c>
      <c r="C12" s="3">
        <v>4</v>
      </c>
      <c r="D12" s="3">
        <v>53</v>
      </c>
      <c r="E12" s="3">
        <v>1</v>
      </c>
      <c r="F12" s="3">
        <v>10</v>
      </c>
      <c r="G12" s="3">
        <v>6</v>
      </c>
      <c r="H12" s="3">
        <v>3</v>
      </c>
      <c r="I12" s="3">
        <v>5</v>
      </c>
      <c r="J12" s="3">
        <v>19</v>
      </c>
    </row>
    <row r="13" spans="1:10">
      <c r="A13" s="3" t="s">
        <v>302</v>
      </c>
      <c r="B13" s="278">
        <v>21</v>
      </c>
      <c r="C13" s="3">
        <v>0</v>
      </c>
      <c r="D13" s="3">
        <v>90</v>
      </c>
      <c r="E13" s="3">
        <v>0</v>
      </c>
      <c r="F13" s="3">
        <v>0</v>
      </c>
      <c r="G13" s="3">
        <v>0</v>
      </c>
      <c r="H13" s="3">
        <v>0</v>
      </c>
      <c r="I13" s="3">
        <v>0</v>
      </c>
      <c r="J13" s="3">
        <v>10</v>
      </c>
    </row>
    <row r="14" spans="1:10">
      <c r="A14" s="3" t="s">
        <v>303</v>
      </c>
      <c r="B14" s="278">
        <v>4</v>
      </c>
      <c r="C14" s="3">
        <v>0</v>
      </c>
      <c r="D14" s="3">
        <v>25</v>
      </c>
      <c r="E14" s="3">
        <v>0</v>
      </c>
      <c r="F14" s="3">
        <v>0</v>
      </c>
      <c r="G14" s="3">
        <v>25</v>
      </c>
      <c r="H14" s="3">
        <v>0</v>
      </c>
      <c r="I14" s="3">
        <v>0</v>
      </c>
      <c r="J14" s="3">
        <v>50</v>
      </c>
    </row>
    <row r="15" spans="1:10">
      <c r="A15" s="3" t="s">
        <v>304</v>
      </c>
      <c r="B15" s="278">
        <v>69</v>
      </c>
      <c r="C15" s="3">
        <v>6</v>
      </c>
      <c r="D15" s="3">
        <v>55</v>
      </c>
      <c r="E15" s="3">
        <v>0</v>
      </c>
      <c r="F15" s="3">
        <v>7</v>
      </c>
      <c r="G15" s="3">
        <v>12</v>
      </c>
      <c r="H15" s="3">
        <v>4</v>
      </c>
      <c r="I15" s="3">
        <v>1</v>
      </c>
      <c r="J15" s="3">
        <v>14</v>
      </c>
    </row>
    <row r="16" spans="1:10">
      <c r="A16" s="3" t="s">
        <v>305</v>
      </c>
      <c r="B16" s="278">
        <v>56</v>
      </c>
      <c r="C16" s="3">
        <v>7</v>
      </c>
      <c r="D16" s="3">
        <v>46</v>
      </c>
      <c r="E16" s="3">
        <v>0</v>
      </c>
      <c r="F16" s="3">
        <v>9</v>
      </c>
      <c r="G16" s="3">
        <v>13</v>
      </c>
      <c r="H16" s="3">
        <v>5</v>
      </c>
      <c r="I16" s="3">
        <v>2</v>
      </c>
      <c r="J16" s="3">
        <v>18</v>
      </c>
    </row>
    <row r="17" spans="1:10">
      <c r="A17" s="3" t="s">
        <v>306</v>
      </c>
      <c r="B17" s="278">
        <v>13</v>
      </c>
      <c r="C17" s="3">
        <v>0</v>
      </c>
      <c r="D17" s="3">
        <v>92</v>
      </c>
      <c r="E17" s="3">
        <v>0</v>
      </c>
      <c r="F17" s="3">
        <v>0</v>
      </c>
      <c r="G17" s="3">
        <v>8</v>
      </c>
      <c r="H17" s="3">
        <v>0</v>
      </c>
      <c r="I17" s="3">
        <v>0</v>
      </c>
      <c r="J17" s="3">
        <v>0</v>
      </c>
    </row>
    <row r="20" spans="1:10">
      <c r="A20" s="72" t="s">
        <v>275</v>
      </c>
    </row>
    <row r="21" spans="1:10">
      <c r="A21" s="72" t="s">
        <v>276</v>
      </c>
    </row>
    <row r="22" spans="1:10">
      <c r="A22" s="72" t="s">
        <v>277</v>
      </c>
    </row>
    <row r="23" spans="1:10">
      <c r="A23" s="72" t="s">
        <v>278</v>
      </c>
    </row>
    <row r="24" spans="1:10">
      <c r="A24" s="72" t="s">
        <v>279</v>
      </c>
    </row>
    <row r="25" spans="1:10">
      <c r="A25" s="72" t="s">
        <v>280</v>
      </c>
    </row>
    <row r="26" spans="1:10">
      <c r="A26" s="72" t="s">
        <v>281</v>
      </c>
    </row>
    <row r="27" spans="1:10">
      <c r="A27" s="72" t="s">
        <v>282</v>
      </c>
    </row>
    <row r="29" spans="1:10">
      <c r="A29" s="274" t="s">
        <v>274</v>
      </c>
    </row>
    <row r="30" spans="1:10" ht="10.5" customHeight="1">
      <c r="A30" s="72" t="s">
        <v>308</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workbookViewId="0">
      <selection activeCell="P9" sqref="P9"/>
    </sheetView>
  </sheetViews>
  <sheetFormatPr baseColWidth="10" defaultRowHeight="15"/>
  <sheetData>
    <row r="1" spans="1:19">
      <c r="A1" s="71" t="s">
        <v>20</v>
      </c>
      <c r="B1" s="3"/>
      <c r="C1" s="3"/>
      <c r="D1" s="3"/>
      <c r="E1" s="3"/>
      <c r="F1" s="3"/>
      <c r="G1" s="3"/>
      <c r="H1" s="3"/>
      <c r="I1" s="3"/>
      <c r="J1" s="3"/>
      <c r="K1" s="3"/>
      <c r="L1" s="3"/>
      <c r="M1" s="3"/>
      <c r="N1" s="3"/>
      <c r="O1" s="3"/>
      <c r="P1" s="3"/>
      <c r="Q1" s="3"/>
      <c r="R1" s="3"/>
      <c r="S1" s="3"/>
    </row>
    <row r="2" spans="1:19">
      <c r="A2" s="3"/>
      <c r="B2" s="3"/>
      <c r="C2" s="3"/>
      <c r="D2" s="3"/>
      <c r="E2" s="3"/>
      <c r="F2" s="3"/>
      <c r="G2" s="3"/>
      <c r="H2" s="3"/>
      <c r="I2" s="3"/>
      <c r="J2" s="3"/>
      <c r="K2" s="3"/>
      <c r="L2" s="3"/>
      <c r="M2" s="3"/>
      <c r="N2" s="3"/>
      <c r="O2" s="3"/>
      <c r="P2" s="3"/>
      <c r="Q2" s="3"/>
      <c r="R2" s="3"/>
      <c r="S2" s="3"/>
    </row>
    <row r="3" spans="1:19">
      <c r="A3" s="3"/>
      <c r="B3" s="3"/>
      <c r="C3" s="3"/>
      <c r="D3" s="3"/>
      <c r="E3" s="3"/>
      <c r="F3" s="3"/>
      <c r="G3" s="3"/>
      <c r="H3" s="3"/>
      <c r="I3" s="3"/>
      <c r="J3" s="3"/>
      <c r="K3" s="3"/>
      <c r="L3" s="3"/>
      <c r="M3" s="3"/>
      <c r="N3" s="3"/>
      <c r="O3" s="3"/>
      <c r="P3" s="3"/>
      <c r="Q3" s="3"/>
      <c r="R3" s="3"/>
      <c r="S3" s="3"/>
    </row>
    <row r="4" spans="1:19">
      <c r="A4" s="3"/>
      <c r="B4" s="3"/>
      <c r="C4" s="3"/>
      <c r="D4" s="3"/>
      <c r="E4" s="3"/>
      <c r="F4" s="3"/>
      <c r="G4" s="3"/>
      <c r="H4" s="3"/>
      <c r="I4" s="3"/>
      <c r="J4" s="3"/>
      <c r="K4" s="3"/>
      <c r="L4" s="3"/>
      <c r="M4" s="3"/>
      <c r="N4" s="3"/>
      <c r="O4" s="3"/>
      <c r="P4" s="3"/>
      <c r="Q4" s="3"/>
      <c r="R4" s="3"/>
      <c r="S4" s="3"/>
    </row>
    <row r="5" spans="1:19">
      <c r="A5" s="3"/>
      <c r="B5" s="3"/>
      <c r="C5" s="3"/>
      <c r="D5" s="3"/>
      <c r="E5" s="3"/>
      <c r="F5" s="3"/>
      <c r="G5" s="3"/>
      <c r="H5" s="3"/>
      <c r="I5" s="3"/>
      <c r="J5" s="3"/>
      <c r="K5" s="3"/>
      <c r="L5" s="3"/>
      <c r="M5" s="3"/>
      <c r="N5" s="3"/>
      <c r="O5" s="3"/>
      <c r="P5" s="3"/>
      <c r="Q5" s="3"/>
      <c r="R5" s="3"/>
      <c r="S5" s="3"/>
    </row>
    <row r="6" spans="1:19">
      <c r="A6" s="3"/>
      <c r="B6" s="3"/>
      <c r="C6" s="3"/>
      <c r="D6" s="3"/>
      <c r="E6" s="3"/>
      <c r="F6" s="3"/>
      <c r="G6" s="3"/>
      <c r="H6" s="3"/>
      <c r="I6" s="3"/>
      <c r="J6" s="3"/>
      <c r="K6" s="3"/>
      <c r="L6" s="3"/>
      <c r="M6" s="3"/>
      <c r="N6" s="3"/>
      <c r="O6" s="3"/>
      <c r="P6" s="3"/>
      <c r="Q6" s="3"/>
      <c r="R6" s="3"/>
      <c r="S6" s="3"/>
    </row>
    <row r="7" spans="1:19">
      <c r="A7" s="3"/>
      <c r="B7" s="3"/>
      <c r="C7" s="3"/>
      <c r="D7" s="3"/>
      <c r="E7" s="3"/>
      <c r="F7" s="3"/>
      <c r="G7" s="3"/>
      <c r="H7" s="3"/>
      <c r="I7" s="3"/>
      <c r="J7" s="3"/>
      <c r="K7" s="3"/>
      <c r="L7" s="3"/>
      <c r="M7" s="3"/>
      <c r="N7" s="3"/>
      <c r="O7" s="3"/>
      <c r="P7" s="3"/>
      <c r="Q7" s="3"/>
      <c r="R7" s="3"/>
      <c r="S7" s="3"/>
    </row>
    <row r="8" spans="1:19">
      <c r="A8" s="3"/>
      <c r="B8" s="3"/>
      <c r="C8" s="3"/>
      <c r="D8" s="3"/>
      <c r="E8" s="3"/>
      <c r="F8" s="3"/>
      <c r="G8" s="3"/>
      <c r="H8" s="3"/>
      <c r="I8" s="3"/>
      <c r="J8" s="3"/>
      <c r="K8" s="3"/>
      <c r="L8" s="3"/>
      <c r="M8" s="3"/>
      <c r="N8" s="3"/>
      <c r="O8" s="3"/>
      <c r="P8" s="3"/>
      <c r="Q8" s="3"/>
      <c r="R8" s="3"/>
      <c r="S8" s="3"/>
    </row>
    <row r="9" spans="1:19">
      <c r="A9" s="3"/>
      <c r="B9" s="3"/>
      <c r="C9" s="3"/>
      <c r="D9" s="3"/>
      <c r="E9" s="3"/>
      <c r="F9" s="3"/>
      <c r="G9" s="3"/>
      <c r="H9" s="3"/>
      <c r="I9" s="3"/>
      <c r="J9" s="3"/>
      <c r="K9" s="3"/>
      <c r="L9" s="3"/>
      <c r="M9" s="3"/>
      <c r="N9" s="3"/>
      <c r="O9" s="3"/>
      <c r="P9" s="3"/>
      <c r="Q9" s="3"/>
      <c r="R9" s="3"/>
      <c r="S9" s="3"/>
    </row>
    <row r="10" spans="1:19">
      <c r="A10" s="3"/>
      <c r="B10" s="3"/>
      <c r="C10" s="3"/>
      <c r="D10" s="3"/>
      <c r="E10" s="3"/>
      <c r="F10" s="3"/>
      <c r="G10" s="3"/>
      <c r="H10" s="3"/>
      <c r="I10" s="3"/>
      <c r="J10" s="3"/>
      <c r="K10" s="3"/>
      <c r="L10" s="3"/>
      <c r="M10" s="3"/>
      <c r="N10" s="3"/>
      <c r="O10" s="3"/>
      <c r="P10" s="3"/>
      <c r="Q10" s="3"/>
      <c r="R10" s="3"/>
      <c r="S10" s="3"/>
    </row>
    <row r="11" spans="1:19">
      <c r="A11" s="3"/>
      <c r="B11" s="3"/>
      <c r="C11" s="3"/>
      <c r="D11" s="3"/>
      <c r="E11" s="3"/>
      <c r="F11" s="3"/>
      <c r="G11" s="3"/>
      <c r="H11" s="3"/>
      <c r="I11" s="3"/>
      <c r="J11" s="3"/>
      <c r="K11" s="3"/>
      <c r="L11" s="3"/>
      <c r="M11" s="3"/>
      <c r="N11" s="3"/>
      <c r="O11" s="3"/>
      <c r="P11" s="3"/>
      <c r="Q11" s="3"/>
      <c r="R11" s="3"/>
      <c r="S11" s="3"/>
    </row>
    <row r="12" spans="1:19">
      <c r="A12" s="3"/>
      <c r="B12" s="3"/>
      <c r="C12" s="3"/>
      <c r="D12" s="3"/>
      <c r="E12" s="3"/>
      <c r="F12" s="3"/>
      <c r="G12" s="3"/>
      <c r="H12" s="3"/>
      <c r="I12" s="3"/>
      <c r="J12" s="3"/>
      <c r="K12" s="3"/>
      <c r="L12" s="3"/>
      <c r="M12" s="3"/>
      <c r="N12" s="3"/>
      <c r="O12" s="3"/>
      <c r="P12" s="3"/>
      <c r="Q12" s="3"/>
      <c r="R12" s="3"/>
      <c r="S12" s="3"/>
    </row>
    <row r="13" spans="1:19">
      <c r="A13" s="3"/>
      <c r="B13" s="3"/>
      <c r="C13" s="3"/>
      <c r="D13" s="3"/>
      <c r="E13" s="3"/>
      <c r="F13" s="3"/>
      <c r="G13" s="3"/>
      <c r="H13" s="3"/>
      <c r="I13" s="3"/>
      <c r="J13" s="3"/>
      <c r="K13" s="3"/>
      <c r="L13" s="3"/>
      <c r="M13" s="3"/>
      <c r="N13" s="3"/>
      <c r="O13" s="3"/>
      <c r="P13" s="3"/>
      <c r="Q13" s="3"/>
      <c r="R13" s="3"/>
      <c r="S13" s="3"/>
    </row>
    <row r="14" spans="1:19">
      <c r="A14" s="3"/>
      <c r="B14" s="3"/>
      <c r="C14" s="3"/>
      <c r="D14" s="3"/>
      <c r="E14" s="3"/>
      <c r="F14" s="3"/>
      <c r="G14" s="3"/>
      <c r="H14" s="3"/>
      <c r="I14" s="3"/>
      <c r="J14" s="3"/>
      <c r="K14" s="3"/>
      <c r="L14" s="3"/>
      <c r="M14" s="3"/>
      <c r="N14" s="3"/>
      <c r="O14" s="3"/>
      <c r="P14" s="3"/>
      <c r="Q14" s="3"/>
      <c r="R14" s="3"/>
      <c r="S14" s="3"/>
    </row>
    <row r="15" spans="1:19">
      <c r="A15" s="3"/>
      <c r="B15" s="3"/>
      <c r="C15" s="3"/>
      <c r="D15" s="3"/>
      <c r="E15" s="3"/>
      <c r="F15" s="3"/>
      <c r="G15" s="3"/>
      <c r="H15" s="3"/>
      <c r="I15" s="3"/>
      <c r="J15" s="3"/>
      <c r="K15" s="3"/>
      <c r="L15" s="3"/>
      <c r="M15" s="3"/>
      <c r="N15" s="3"/>
      <c r="O15" s="3"/>
      <c r="P15" s="3"/>
      <c r="Q15" s="3"/>
      <c r="R15" s="3"/>
      <c r="S15" s="3"/>
    </row>
    <row r="16" spans="1:19">
      <c r="A16" s="3"/>
      <c r="B16" s="3"/>
      <c r="C16" s="3"/>
      <c r="D16" s="3"/>
      <c r="E16" s="3"/>
      <c r="F16" s="3"/>
      <c r="G16" s="3"/>
      <c r="H16" s="3"/>
      <c r="I16" s="3"/>
      <c r="J16" s="3"/>
      <c r="K16" s="3"/>
      <c r="L16" s="3"/>
      <c r="M16" s="3"/>
      <c r="N16" s="3"/>
      <c r="O16" s="3"/>
      <c r="P16" s="3"/>
      <c r="Q16" s="3"/>
      <c r="R16" s="3"/>
      <c r="S16" s="3"/>
    </row>
    <row r="17" spans="1:19">
      <c r="A17" s="3"/>
      <c r="B17" s="3"/>
      <c r="C17" s="3"/>
      <c r="D17" s="3"/>
      <c r="E17" s="3"/>
      <c r="F17" s="3"/>
      <c r="G17" s="3"/>
      <c r="H17" s="3"/>
      <c r="I17" s="3"/>
      <c r="J17" s="3"/>
      <c r="K17" s="3"/>
      <c r="L17" s="3"/>
      <c r="M17" s="3"/>
      <c r="N17" s="3"/>
      <c r="O17" s="3"/>
      <c r="P17" s="3"/>
      <c r="Q17" s="3"/>
      <c r="R17" s="3"/>
      <c r="S17" s="3"/>
    </row>
    <row r="18" spans="1:19">
      <c r="A18" s="3"/>
      <c r="B18" s="3"/>
      <c r="C18" s="3"/>
      <c r="D18" s="3"/>
      <c r="E18" s="3"/>
      <c r="F18" s="3"/>
      <c r="G18" s="3"/>
      <c r="H18" s="3"/>
      <c r="I18" s="3"/>
      <c r="J18" s="3"/>
      <c r="K18" s="3"/>
      <c r="L18" s="3"/>
      <c r="M18" s="3"/>
      <c r="N18" s="3"/>
      <c r="O18" s="3"/>
      <c r="P18" s="3"/>
      <c r="Q18" s="3"/>
      <c r="R18" s="3"/>
      <c r="S18" s="3"/>
    </row>
    <row r="19" spans="1:19">
      <c r="A19" s="3"/>
      <c r="B19" s="3"/>
      <c r="C19" s="3"/>
      <c r="D19" s="3"/>
      <c r="E19" s="3"/>
      <c r="F19" s="3"/>
      <c r="G19" s="3"/>
      <c r="H19" s="3"/>
      <c r="I19" s="3"/>
      <c r="J19" s="3"/>
      <c r="K19" s="3"/>
      <c r="L19" s="3"/>
      <c r="M19" s="3"/>
      <c r="N19" s="3"/>
      <c r="O19" s="3"/>
      <c r="P19" s="3"/>
      <c r="Q19" s="3"/>
      <c r="R19" s="3"/>
      <c r="S19" s="3"/>
    </row>
    <row r="20" spans="1:19">
      <c r="A20" s="3"/>
      <c r="B20" s="3"/>
      <c r="C20" s="3"/>
      <c r="D20" s="3"/>
      <c r="E20" s="3"/>
      <c r="F20" s="3"/>
      <c r="G20" s="3"/>
      <c r="H20" s="3"/>
      <c r="I20" s="3"/>
      <c r="J20" s="3"/>
      <c r="K20" s="3"/>
      <c r="L20" s="3"/>
      <c r="M20" s="3"/>
      <c r="N20" s="3"/>
      <c r="O20" s="3"/>
      <c r="P20" s="3"/>
      <c r="Q20" s="3"/>
      <c r="R20" s="3"/>
      <c r="S20" s="3"/>
    </row>
    <row r="21" spans="1:19">
      <c r="A21" s="72" t="s">
        <v>102</v>
      </c>
      <c r="B21" s="3"/>
      <c r="C21" s="3"/>
      <c r="D21" s="3"/>
      <c r="E21" s="3"/>
      <c r="F21" s="3"/>
      <c r="G21" s="3"/>
      <c r="H21" s="3"/>
      <c r="I21" s="3"/>
      <c r="J21" s="3"/>
      <c r="K21" s="3"/>
      <c r="L21" s="3"/>
      <c r="M21" s="3"/>
      <c r="N21" s="3"/>
      <c r="O21" s="3"/>
      <c r="P21" s="3"/>
      <c r="Q21" s="3"/>
      <c r="R21" s="3"/>
      <c r="S21" s="3"/>
    </row>
    <row r="22" spans="1:19">
      <c r="A22" s="72" t="s">
        <v>103</v>
      </c>
      <c r="B22" s="3"/>
      <c r="C22" s="3"/>
      <c r="D22" s="3"/>
      <c r="E22" s="3"/>
      <c r="F22" s="3"/>
      <c r="G22" s="3"/>
      <c r="H22" s="3"/>
      <c r="I22" s="3"/>
      <c r="J22" s="3"/>
      <c r="K22" s="3"/>
      <c r="L22" s="3"/>
      <c r="M22" s="3"/>
      <c r="N22" s="3"/>
      <c r="O22" s="3"/>
      <c r="P22" s="3"/>
      <c r="Q22" s="3"/>
      <c r="R22" s="3"/>
      <c r="S22" s="3"/>
    </row>
    <row r="23" spans="1:19">
      <c r="A23" s="3"/>
      <c r="B23" s="3"/>
      <c r="C23" s="3"/>
      <c r="D23" s="3"/>
      <c r="E23" s="3"/>
      <c r="F23" s="3"/>
      <c r="G23" s="3"/>
      <c r="H23" s="3"/>
      <c r="I23" s="3"/>
      <c r="J23" s="3"/>
      <c r="K23" s="3"/>
      <c r="L23" s="3"/>
      <c r="M23" s="3"/>
      <c r="N23" s="3"/>
      <c r="O23" s="3"/>
      <c r="P23" s="3"/>
      <c r="Q23" s="3"/>
      <c r="R23" s="3"/>
      <c r="S23" s="3"/>
    </row>
    <row r="24" spans="1:19">
      <c r="A24" s="3"/>
      <c r="B24" s="3"/>
      <c r="C24" s="3"/>
      <c r="D24" s="3"/>
      <c r="E24" s="3"/>
      <c r="F24" s="3"/>
      <c r="G24" s="3"/>
      <c r="H24" s="3"/>
      <c r="I24" s="3"/>
      <c r="J24" s="3"/>
      <c r="K24" s="3"/>
      <c r="L24" s="3"/>
      <c r="M24" s="3"/>
      <c r="N24" s="3"/>
      <c r="O24" s="3"/>
      <c r="P24" s="3"/>
      <c r="Q24" s="3"/>
      <c r="R24" s="3"/>
      <c r="S24" s="3"/>
    </row>
    <row r="25" spans="1:19">
      <c r="A25" s="3"/>
      <c r="B25" s="3"/>
      <c r="C25" s="3"/>
      <c r="D25" s="3"/>
      <c r="E25" s="3"/>
      <c r="F25" s="3"/>
      <c r="G25" s="3"/>
      <c r="H25" s="3"/>
      <c r="I25" s="3"/>
      <c r="J25" s="3"/>
      <c r="K25" s="3"/>
      <c r="L25" s="3"/>
      <c r="M25" s="3"/>
      <c r="N25" s="3"/>
      <c r="O25" s="3"/>
      <c r="P25" s="3"/>
      <c r="Q25" s="3"/>
      <c r="R25" s="3"/>
      <c r="S25" s="3"/>
    </row>
    <row r="26" spans="1:19">
      <c r="A26" s="3"/>
      <c r="B26" s="3"/>
      <c r="C26" s="3"/>
      <c r="D26" s="3"/>
      <c r="E26" s="3"/>
      <c r="F26" s="3"/>
      <c r="G26" s="3"/>
      <c r="H26" s="3"/>
      <c r="I26" s="3"/>
      <c r="J26" s="3"/>
      <c r="K26" s="3"/>
      <c r="L26" s="3"/>
      <c r="M26" s="3"/>
      <c r="N26" s="3"/>
      <c r="O26" s="3"/>
      <c r="P26" s="3"/>
      <c r="Q26" s="3"/>
      <c r="R26" s="3"/>
      <c r="S26" s="3"/>
    </row>
    <row r="27" spans="1:19">
      <c r="A27" s="3"/>
      <c r="B27" s="3"/>
      <c r="C27" s="3"/>
      <c r="D27" s="3"/>
      <c r="E27" s="3"/>
      <c r="F27" s="3"/>
      <c r="G27" s="3"/>
      <c r="H27" s="3"/>
      <c r="I27" s="3"/>
      <c r="J27" s="3"/>
      <c r="K27" s="3"/>
      <c r="L27" s="3"/>
      <c r="M27" s="3"/>
      <c r="N27" s="3"/>
      <c r="O27" s="3"/>
      <c r="P27" s="3"/>
      <c r="Q27" s="3"/>
      <c r="R27" s="3"/>
      <c r="S27" s="3"/>
    </row>
    <row r="28" spans="1:19">
      <c r="A28" s="3"/>
      <c r="B28" s="3"/>
      <c r="C28" s="3"/>
      <c r="D28" s="3"/>
      <c r="E28" s="3"/>
      <c r="F28" s="3"/>
      <c r="G28" s="3"/>
      <c r="H28" s="3"/>
      <c r="I28" s="3"/>
      <c r="J28" s="3"/>
      <c r="K28" s="3"/>
      <c r="L28" s="3"/>
      <c r="M28" s="3"/>
      <c r="N28" s="3"/>
      <c r="O28" s="3"/>
      <c r="P28" s="3"/>
      <c r="Q28" s="3"/>
      <c r="R28" s="3"/>
      <c r="S28" s="3"/>
    </row>
    <row r="29" spans="1:19">
      <c r="A29" s="3"/>
      <c r="B29" s="3"/>
      <c r="C29" s="3"/>
      <c r="D29" s="3"/>
      <c r="E29" s="3"/>
      <c r="F29" s="3"/>
      <c r="G29" s="3"/>
      <c r="H29" s="3"/>
      <c r="I29" s="3"/>
      <c r="J29" s="3"/>
      <c r="K29" s="3"/>
      <c r="L29" s="3"/>
      <c r="M29" s="3"/>
      <c r="N29" s="3"/>
      <c r="O29" s="3"/>
      <c r="P29" s="3"/>
      <c r="Q29" s="3"/>
      <c r="R29" s="3"/>
      <c r="S29" s="3"/>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I38" sqref="I38"/>
    </sheetView>
  </sheetViews>
  <sheetFormatPr baseColWidth="10" defaultColWidth="11.42578125" defaultRowHeight="11.25"/>
  <cols>
    <col min="1" max="1" width="77" style="3" bestFit="1" customWidth="1"/>
    <col min="2" max="2" width="11.42578125" style="3"/>
    <col min="3" max="3" width="16.28515625" style="3" customWidth="1"/>
    <col min="4" max="16384" width="11.42578125" style="3"/>
  </cols>
  <sheetData>
    <row r="1" spans="1:4">
      <c r="A1" s="71" t="s">
        <v>10</v>
      </c>
    </row>
    <row r="2" spans="1:4" ht="12" thickBot="1"/>
    <row r="3" spans="1:4">
      <c r="A3" s="286"/>
      <c r="B3" s="285" t="s">
        <v>104</v>
      </c>
      <c r="C3" s="285"/>
      <c r="D3" s="148" t="s">
        <v>105</v>
      </c>
    </row>
    <row r="4" spans="1:4">
      <c r="A4" s="287"/>
      <c r="B4" s="145" t="s">
        <v>106</v>
      </c>
      <c r="C4" s="145" t="s">
        <v>107</v>
      </c>
      <c r="D4" s="150" t="s">
        <v>107</v>
      </c>
    </row>
    <row r="5" spans="1:4">
      <c r="A5" s="151" t="s">
        <v>108</v>
      </c>
      <c r="B5" s="9">
        <v>2975.34</v>
      </c>
      <c r="C5" s="152">
        <v>4.9799385805231841E-2</v>
      </c>
      <c r="D5" s="153">
        <v>5.9695999446711168E-2</v>
      </c>
    </row>
    <row r="6" spans="1:4">
      <c r="A6" s="154" t="s">
        <v>109</v>
      </c>
      <c r="B6" s="9">
        <v>10628.44</v>
      </c>
      <c r="C6" s="152">
        <v>0.17789220192238814</v>
      </c>
      <c r="D6" s="153">
        <v>0.16652224216969219</v>
      </c>
    </row>
    <row r="7" spans="1:4">
      <c r="A7" s="154" t="s">
        <v>110</v>
      </c>
      <c r="B7" s="9">
        <v>1840.27</v>
      </c>
      <c r="C7" s="152">
        <v>3.0801291857668028E-2</v>
      </c>
      <c r="D7" s="153">
        <v>3.4457912342882424E-2</v>
      </c>
    </row>
    <row r="8" spans="1:4">
      <c r="A8" s="154" t="s">
        <v>111</v>
      </c>
      <c r="B8" s="9">
        <v>2990.82</v>
      </c>
      <c r="C8" s="152">
        <v>5.0058480393502421E-2</v>
      </c>
      <c r="D8" s="153">
        <v>3.8737868163101881E-2</v>
      </c>
    </row>
    <row r="9" spans="1:4">
      <c r="A9" s="154" t="s">
        <v>112</v>
      </c>
      <c r="B9" s="9">
        <v>7288.98</v>
      </c>
      <c r="C9" s="152">
        <v>0.12199840258478653</v>
      </c>
      <c r="D9" s="153">
        <v>0.12494811875545007</v>
      </c>
    </row>
    <row r="10" spans="1:4">
      <c r="A10" s="154" t="s">
        <v>113</v>
      </c>
      <c r="B10" s="9">
        <v>5362.62</v>
      </c>
      <c r="C10" s="152">
        <v>8.9756189983952211E-2</v>
      </c>
      <c r="D10" s="153">
        <v>0.11310917080418117</v>
      </c>
    </row>
    <row r="11" spans="1:4">
      <c r="A11" s="154" t="s">
        <v>114</v>
      </c>
      <c r="B11" s="9">
        <v>5453.54</v>
      </c>
      <c r="C11" s="152">
        <v>9.1277952255629291E-2</v>
      </c>
      <c r="D11" s="153">
        <v>9.7872196110896079E-2</v>
      </c>
    </row>
    <row r="12" spans="1:4">
      <c r="A12" s="154" t="s">
        <v>115</v>
      </c>
      <c r="B12" s="9">
        <v>4160.07</v>
      </c>
      <c r="C12" s="152">
        <v>6.9628657869947902E-2</v>
      </c>
      <c r="D12" s="153">
        <v>9.5598695604895104E-2</v>
      </c>
    </row>
    <row r="13" spans="1:4">
      <c r="A13" s="154" t="s">
        <v>116</v>
      </c>
      <c r="B13" s="9">
        <v>955.51</v>
      </c>
      <c r="C13" s="152">
        <v>1.5992730622637102E-2</v>
      </c>
      <c r="D13" s="153">
        <v>1.9245119038344E-2</v>
      </c>
    </row>
    <row r="14" spans="1:4">
      <c r="A14" s="154" t="s">
        <v>117</v>
      </c>
      <c r="B14" s="9">
        <v>1811.61</v>
      </c>
      <c r="C14" s="152">
        <v>3.0321598647084381E-2</v>
      </c>
      <c r="D14" s="153">
        <v>2.8537571770270137E-2</v>
      </c>
    </row>
    <row r="15" spans="1:4">
      <c r="A15" s="154" t="s">
        <v>118</v>
      </c>
      <c r="B15" s="9">
        <v>2838.02</v>
      </c>
      <c r="C15" s="152">
        <v>4.750100926380315E-2</v>
      </c>
      <c r="D15" s="153">
        <v>4.3171261644376097E-2</v>
      </c>
    </row>
    <row r="16" spans="1:4">
      <c r="A16" s="154" t="s">
        <v>119</v>
      </c>
      <c r="B16" s="9">
        <v>6995.84</v>
      </c>
      <c r="C16" s="152">
        <v>0.11709200803661871</v>
      </c>
      <c r="D16" s="153">
        <v>9.4039804299070953E-2</v>
      </c>
    </row>
    <row r="17" spans="1:4">
      <c r="A17" s="154" t="s">
        <v>120</v>
      </c>
      <c r="B17" s="9">
        <v>6445.46</v>
      </c>
      <c r="C17" s="152">
        <v>0.10788009075675035</v>
      </c>
      <c r="D17" s="153">
        <v>8.4064039850128724E-2</v>
      </c>
    </row>
    <row r="18" spans="1:4">
      <c r="A18" s="149" t="s">
        <v>121</v>
      </c>
      <c r="B18" s="146">
        <v>59746.52</v>
      </c>
      <c r="C18" s="147">
        <v>0.99999999999999989</v>
      </c>
      <c r="D18" s="155">
        <v>1</v>
      </c>
    </row>
    <row r="19" spans="1:4" ht="12" thickBot="1">
      <c r="A19" s="156" t="s">
        <v>122</v>
      </c>
      <c r="B19" s="157" t="s">
        <v>123</v>
      </c>
      <c r="C19" s="158">
        <v>1.8824749953059838E-2</v>
      </c>
      <c r="D19" s="159">
        <v>2.2794628659025366E-2</v>
      </c>
    </row>
    <row r="21" spans="1:4">
      <c r="A21" s="72" t="s">
        <v>102</v>
      </c>
    </row>
    <row r="22" spans="1:4">
      <c r="A22" s="72" t="s">
        <v>103</v>
      </c>
    </row>
    <row r="23" spans="1:4">
      <c r="A23" s="72" t="s">
        <v>124</v>
      </c>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workbookViewId="0"/>
  </sheetViews>
  <sheetFormatPr baseColWidth="10" defaultColWidth="11.42578125" defaultRowHeight="11.25"/>
  <cols>
    <col min="1" max="1" width="77.7109375" style="213" customWidth="1"/>
    <col min="2" max="2" width="15" style="213" customWidth="1"/>
    <col min="3" max="3" width="17.42578125" style="213" customWidth="1"/>
    <col min="4" max="4" width="18.140625" style="213" customWidth="1"/>
    <col min="5" max="16384" width="11.42578125" style="213"/>
  </cols>
  <sheetData>
    <row r="1" spans="1:13">
      <c r="A1" s="71" t="s">
        <v>209</v>
      </c>
    </row>
    <row r="3" spans="1:13" ht="12" thickBot="1">
      <c r="A3" s="3"/>
      <c r="B3" s="3"/>
      <c r="C3" s="3"/>
      <c r="D3" s="3"/>
      <c r="E3" s="3"/>
      <c r="F3" s="3"/>
      <c r="G3" s="3"/>
      <c r="H3" s="3"/>
      <c r="I3" s="3"/>
      <c r="J3" s="3"/>
      <c r="K3" s="3"/>
      <c r="L3" s="3"/>
      <c r="M3" s="3"/>
    </row>
    <row r="4" spans="1:13">
      <c r="A4" s="160" t="s">
        <v>125</v>
      </c>
      <c r="B4" s="161" t="s">
        <v>106</v>
      </c>
      <c r="C4" s="162" t="s">
        <v>126</v>
      </c>
      <c r="D4" s="163" t="s">
        <v>127</v>
      </c>
      <c r="E4" s="3"/>
      <c r="F4" s="3"/>
      <c r="G4" s="3"/>
      <c r="H4" s="3"/>
      <c r="I4" s="3"/>
      <c r="J4" s="3"/>
      <c r="K4" s="3"/>
      <c r="L4" s="3"/>
      <c r="M4" s="3"/>
    </row>
    <row r="5" spans="1:13">
      <c r="A5" s="164" t="s">
        <v>109</v>
      </c>
      <c r="B5" s="165">
        <v>6442.1</v>
      </c>
      <c r="C5" s="166">
        <v>0.58289222458515078</v>
      </c>
      <c r="D5" s="167">
        <v>18449.5</v>
      </c>
      <c r="E5" s="3"/>
      <c r="F5" s="3"/>
      <c r="G5" s="3"/>
      <c r="H5" s="3"/>
      <c r="I5" s="3"/>
      <c r="J5" s="3"/>
      <c r="K5" s="3"/>
      <c r="L5" s="3"/>
      <c r="M5" s="3"/>
    </row>
    <row r="6" spans="1:13">
      <c r="A6" s="164" t="s">
        <v>112</v>
      </c>
      <c r="B6" s="165">
        <v>5417.39</v>
      </c>
      <c r="C6" s="166">
        <v>0.5047375212048606</v>
      </c>
      <c r="D6" s="167">
        <v>8404</v>
      </c>
      <c r="E6" s="3"/>
      <c r="F6" s="3"/>
      <c r="G6" s="3"/>
      <c r="H6" s="3"/>
      <c r="I6" s="3"/>
      <c r="J6" s="3"/>
      <c r="K6" s="3"/>
      <c r="L6" s="3"/>
      <c r="M6" s="3"/>
    </row>
    <row r="7" spans="1:13">
      <c r="A7" s="164" t="s">
        <v>113</v>
      </c>
      <c r="B7" s="165">
        <v>3482.34</v>
      </c>
      <c r="C7" s="166">
        <v>0.69825175025988273</v>
      </c>
      <c r="D7" s="167">
        <v>20500</v>
      </c>
      <c r="E7" s="3"/>
      <c r="F7" s="3"/>
      <c r="G7" s="3"/>
      <c r="H7" s="3"/>
      <c r="I7" s="3"/>
      <c r="J7" s="3"/>
      <c r="K7" s="3"/>
      <c r="L7" s="3"/>
      <c r="M7" s="3"/>
    </row>
    <row r="8" spans="1:13">
      <c r="A8" s="164" t="s">
        <v>114</v>
      </c>
      <c r="B8" s="165">
        <v>4992.9399999999996</v>
      </c>
      <c r="C8" s="166">
        <v>0.46663488846250911</v>
      </c>
      <c r="D8" s="167">
        <v>11143.5</v>
      </c>
      <c r="E8" s="168"/>
      <c r="F8" s="3"/>
      <c r="G8" s="3"/>
      <c r="H8" s="3"/>
      <c r="I8" s="3"/>
      <c r="J8" s="3"/>
      <c r="K8" s="3"/>
      <c r="L8" s="3"/>
      <c r="M8" s="3"/>
    </row>
    <row r="9" spans="1:13">
      <c r="A9" s="164" t="s">
        <v>115</v>
      </c>
      <c r="B9" s="165">
        <v>3315.01</v>
      </c>
      <c r="C9" s="166">
        <v>0.75544266834790841</v>
      </c>
      <c r="D9" s="167">
        <v>29948.5</v>
      </c>
      <c r="E9" s="168"/>
      <c r="F9" s="3"/>
      <c r="G9" s="3"/>
      <c r="H9" s="3"/>
      <c r="I9" s="3"/>
      <c r="J9" s="3"/>
      <c r="K9" s="3"/>
      <c r="L9" s="3"/>
      <c r="M9" s="3"/>
    </row>
    <row r="10" spans="1:13">
      <c r="A10" s="164" t="s">
        <v>118</v>
      </c>
      <c r="B10" s="165">
        <v>2834.78</v>
      </c>
      <c r="C10" s="166">
        <v>0.84361396651592002</v>
      </c>
      <c r="D10" s="167">
        <v>23551.5</v>
      </c>
      <c r="E10" s="168"/>
      <c r="F10" s="3"/>
      <c r="G10" s="3"/>
      <c r="H10" s="3"/>
      <c r="I10" s="3"/>
      <c r="J10" s="3"/>
      <c r="K10" s="3"/>
      <c r="L10" s="3"/>
      <c r="M10" s="3"/>
    </row>
    <row r="11" spans="1:13">
      <c r="A11" s="164" t="s">
        <v>119</v>
      </c>
      <c r="B11" s="165">
        <v>2655.67</v>
      </c>
      <c r="C11" s="166">
        <v>0.93724370874393281</v>
      </c>
      <c r="D11" s="167">
        <v>26709</v>
      </c>
      <c r="E11" s="3"/>
      <c r="F11" s="3"/>
      <c r="G11" s="3"/>
      <c r="H11" s="3"/>
      <c r="I11" s="3"/>
      <c r="J11" s="3"/>
      <c r="K11" s="3"/>
      <c r="L11" s="3"/>
      <c r="M11" s="3"/>
    </row>
    <row r="12" spans="1:13" ht="12" thickBot="1">
      <c r="A12" s="169" t="s">
        <v>120</v>
      </c>
      <c r="B12" s="170">
        <v>5161.83</v>
      </c>
      <c r="C12" s="171">
        <v>0.68319375105340552</v>
      </c>
      <c r="D12" s="172">
        <v>12198</v>
      </c>
      <c r="E12" s="3"/>
      <c r="F12" s="3"/>
      <c r="G12" s="3"/>
      <c r="H12" s="3"/>
      <c r="I12" s="3"/>
      <c r="J12" s="3"/>
      <c r="K12" s="3"/>
      <c r="L12" s="3"/>
      <c r="M12" s="3"/>
    </row>
    <row r="13" spans="1:13">
      <c r="A13" s="173"/>
      <c r="B13" s="174"/>
      <c r="C13" s="175"/>
      <c r="D13" s="174"/>
      <c r="E13" s="3"/>
      <c r="F13" s="3"/>
      <c r="G13" s="3"/>
      <c r="H13" s="3"/>
      <c r="I13" s="3"/>
      <c r="J13" s="3"/>
      <c r="K13" s="3"/>
      <c r="L13" s="3"/>
      <c r="M13" s="3"/>
    </row>
    <row r="14" spans="1:13">
      <c r="A14" s="182" t="s">
        <v>128</v>
      </c>
      <c r="B14" s="3"/>
      <c r="C14" s="3"/>
      <c r="D14" s="3"/>
      <c r="E14" s="177"/>
      <c r="F14" s="3"/>
      <c r="G14" s="3"/>
      <c r="H14" s="3"/>
      <c r="I14" s="3"/>
      <c r="J14" s="3"/>
      <c r="K14" s="3"/>
      <c r="L14" s="3"/>
      <c r="M14" s="3"/>
    </row>
    <row r="15" spans="1:13">
      <c r="A15" s="182" t="s">
        <v>129</v>
      </c>
      <c r="B15" s="3"/>
      <c r="C15" s="3"/>
      <c r="D15" s="3"/>
      <c r="E15" s="168"/>
      <c r="F15" s="3"/>
      <c r="G15" s="3"/>
      <c r="H15" s="3"/>
      <c r="I15" s="3"/>
      <c r="J15" s="3"/>
      <c r="K15" s="3"/>
      <c r="L15" s="3"/>
      <c r="M15" s="3"/>
    </row>
    <row r="16" spans="1:13">
      <c r="A16" s="182" t="s">
        <v>130</v>
      </c>
      <c r="B16" s="3"/>
      <c r="C16" s="3"/>
      <c r="D16" s="3"/>
      <c r="E16" s="176"/>
      <c r="F16" s="3"/>
      <c r="G16" s="3"/>
      <c r="H16" s="3"/>
      <c r="I16" s="3"/>
      <c r="J16" s="3"/>
      <c r="K16" s="3"/>
      <c r="L16" s="3"/>
      <c r="M16" s="3"/>
    </row>
    <row r="17" spans="1:13">
      <c r="A17" s="3"/>
      <c r="B17" s="3"/>
      <c r="C17" s="3"/>
      <c r="D17" s="3"/>
      <c r="E17" s="176"/>
      <c r="F17" s="3"/>
      <c r="G17" s="3"/>
      <c r="H17" s="3"/>
      <c r="I17" s="3"/>
      <c r="J17" s="3"/>
      <c r="K17" s="3"/>
      <c r="L17" s="3"/>
      <c r="M17" s="3"/>
    </row>
    <row r="18" spans="1:13">
      <c r="A18" s="178"/>
      <c r="B18" s="178"/>
      <c r="C18" s="168"/>
      <c r="D18" s="168"/>
      <c r="E18" s="176"/>
      <c r="F18" s="3"/>
      <c r="G18" s="3"/>
      <c r="H18" s="3"/>
      <c r="I18" s="3"/>
      <c r="J18" s="3"/>
      <c r="K18" s="3"/>
      <c r="L18" s="3"/>
      <c r="M18" s="3"/>
    </row>
    <row r="19" spans="1:13">
      <c r="A19" s="179"/>
      <c r="B19" s="180"/>
      <c r="C19" s="180"/>
      <c r="D19" s="181"/>
      <c r="E19" s="181"/>
      <c r="F19" s="3"/>
      <c r="G19" s="3"/>
      <c r="H19" s="3"/>
      <c r="I19" s="3"/>
      <c r="J19" s="3"/>
      <c r="K19" s="3"/>
      <c r="L19" s="3"/>
      <c r="M19" s="3"/>
    </row>
    <row r="20" spans="1:13">
      <c r="A20" s="3"/>
      <c r="B20" s="3"/>
      <c r="C20" s="3"/>
      <c r="D20" s="3"/>
      <c r="E20" s="3"/>
      <c r="F20" s="3"/>
      <c r="G20" s="3"/>
      <c r="H20" s="3"/>
      <c r="I20" s="3"/>
      <c r="J20" s="3"/>
      <c r="K20" s="3"/>
      <c r="L20" s="3"/>
      <c r="M20" s="3"/>
    </row>
    <row r="21" spans="1:13">
      <c r="A21" s="3"/>
      <c r="B21" s="3"/>
      <c r="C21" s="3"/>
      <c r="D21" s="3"/>
      <c r="E21" s="3"/>
      <c r="F21" s="3"/>
      <c r="G21" s="3"/>
      <c r="H21" s="3"/>
      <c r="I21" s="3"/>
      <c r="J21" s="3"/>
      <c r="K21" s="3"/>
      <c r="L21" s="3"/>
      <c r="M21" s="3"/>
    </row>
    <row r="22" spans="1:13">
      <c r="A22" s="3"/>
      <c r="B22" s="3"/>
      <c r="C22" s="3"/>
      <c r="D22" s="3"/>
      <c r="E22" s="3"/>
      <c r="F22" s="3"/>
      <c r="G22" s="3"/>
      <c r="H22" s="3"/>
      <c r="I22" s="3"/>
      <c r="J22" s="3"/>
      <c r="K22" s="3"/>
      <c r="L22" s="3"/>
      <c r="M22" s="3"/>
    </row>
    <row r="23" spans="1:13">
      <c r="A23" s="3"/>
      <c r="B23" s="3"/>
      <c r="C23" s="3"/>
      <c r="D23" s="3"/>
      <c r="E23" s="3"/>
      <c r="F23" s="3"/>
      <c r="G23" s="3"/>
      <c r="H23" s="3"/>
      <c r="I23" s="3"/>
      <c r="J23" s="3"/>
      <c r="K23" s="3"/>
      <c r="L23" s="3"/>
      <c r="M23" s="3"/>
    </row>
    <row r="24" spans="1:13">
      <c r="A24" s="3"/>
      <c r="B24" s="3"/>
      <c r="C24" s="3"/>
      <c r="D24" s="3"/>
      <c r="E24" s="3"/>
      <c r="F24" s="3"/>
      <c r="G24" s="3"/>
      <c r="H24" s="3"/>
      <c r="I24" s="3"/>
      <c r="J24" s="3"/>
      <c r="K24" s="3"/>
      <c r="L24" s="3"/>
      <c r="M24" s="3"/>
    </row>
    <row r="25" spans="1:13">
      <c r="A25" s="3"/>
      <c r="B25" s="3"/>
      <c r="C25" s="3"/>
      <c r="D25" s="3"/>
      <c r="E25" s="3"/>
      <c r="F25" s="3"/>
      <c r="G25" s="3"/>
      <c r="H25" s="3"/>
      <c r="I25" s="3"/>
      <c r="J25" s="3"/>
      <c r="K25" s="3"/>
      <c r="L25" s="3"/>
      <c r="M25" s="3"/>
    </row>
    <row r="26" spans="1:13">
      <c r="A26" s="3"/>
      <c r="B26" s="3"/>
      <c r="C26" s="3"/>
      <c r="D26" s="3"/>
      <c r="E26" s="3"/>
      <c r="F26" s="3"/>
      <c r="G26" s="3"/>
      <c r="H26" s="3"/>
      <c r="I26" s="3"/>
      <c r="J26" s="3"/>
      <c r="K26" s="3"/>
      <c r="L26" s="3"/>
      <c r="M26" s="3"/>
    </row>
    <row r="27" spans="1:13">
      <c r="A27" s="3"/>
      <c r="B27" s="3"/>
      <c r="C27" s="3"/>
      <c r="D27" s="3"/>
      <c r="E27" s="3"/>
      <c r="F27" s="3"/>
      <c r="G27" s="3"/>
      <c r="H27" s="3"/>
      <c r="I27" s="3"/>
      <c r="J27" s="3"/>
      <c r="K27" s="3"/>
      <c r="L27" s="3"/>
      <c r="M27" s="3"/>
    </row>
    <row r="28" spans="1:13">
      <c r="A28" s="3"/>
      <c r="B28" s="3"/>
      <c r="C28" s="3"/>
      <c r="D28" s="3"/>
      <c r="E28" s="3"/>
      <c r="F28" s="3"/>
      <c r="G28" s="3"/>
      <c r="H28" s="3"/>
      <c r="I28" s="3"/>
      <c r="J28" s="3"/>
      <c r="K28" s="3"/>
      <c r="L28" s="3"/>
      <c r="M28" s="3"/>
    </row>
    <row r="29" spans="1:13">
      <c r="A29" s="3"/>
      <c r="B29" s="3"/>
      <c r="C29" s="3"/>
      <c r="D29" s="3"/>
      <c r="E29" s="3"/>
      <c r="F29" s="3"/>
      <c r="G29" s="3"/>
      <c r="H29" s="3"/>
      <c r="I29" s="3"/>
      <c r="J29" s="3"/>
      <c r="K29" s="3"/>
      <c r="L29" s="3"/>
      <c r="M29" s="3"/>
    </row>
    <row r="30" spans="1:13">
      <c r="A30" s="3"/>
      <c r="B30" s="3"/>
      <c r="C30" s="3"/>
      <c r="D30" s="3"/>
      <c r="E30" s="3"/>
      <c r="F30" s="3"/>
      <c r="G30" s="3"/>
      <c r="H30" s="3"/>
      <c r="I30" s="3"/>
      <c r="J30" s="3"/>
      <c r="K30" s="3"/>
      <c r="L30" s="3"/>
      <c r="M30" s="3"/>
    </row>
    <row r="31" spans="1:13">
      <c r="A31" s="3"/>
      <c r="B31" s="3"/>
      <c r="C31" s="3"/>
      <c r="D31" s="3"/>
      <c r="E31" s="3"/>
      <c r="F31" s="3"/>
      <c r="G31" s="3"/>
      <c r="H31" s="3"/>
      <c r="I31" s="3"/>
      <c r="J31" s="3"/>
      <c r="K31" s="3"/>
      <c r="L31" s="3"/>
      <c r="M31" s="3"/>
    </row>
    <row r="32" spans="1:13">
      <c r="A32" s="3"/>
      <c r="B32" s="3"/>
      <c r="C32" s="3"/>
      <c r="D32" s="3"/>
      <c r="E32" s="3"/>
      <c r="F32" s="3"/>
      <c r="G32" s="3"/>
      <c r="H32" s="3"/>
      <c r="I32" s="3"/>
      <c r="J32" s="3"/>
      <c r="K32" s="3"/>
      <c r="L32" s="3"/>
      <c r="M32" s="3"/>
    </row>
    <row r="33" spans="1:13">
      <c r="A33" s="3"/>
      <c r="B33" s="3"/>
      <c r="C33" s="3"/>
      <c r="D33" s="3"/>
      <c r="E33" s="3"/>
      <c r="F33" s="3"/>
      <c r="G33" s="3"/>
      <c r="H33" s="3"/>
      <c r="I33" s="3"/>
      <c r="J33" s="3"/>
      <c r="K33" s="3"/>
      <c r="L33" s="3"/>
      <c r="M33" s="3"/>
    </row>
    <row r="34" spans="1:13">
      <c r="A34" s="3"/>
      <c r="B34" s="3"/>
      <c r="C34" s="3"/>
      <c r="D34" s="3"/>
      <c r="E34" s="3"/>
      <c r="F34" s="3"/>
      <c r="G34" s="3"/>
      <c r="H34" s="3"/>
      <c r="I34" s="3"/>
      <c r="J34" s="3"/>
      <c r="K34" s="3"/>
      <c r="L34" s="3"/>
      <c r="M34" s="3"/>
    </row>
    <row r="35" spans="1:13">
      <c r="A35" s="3"/>
      <c r="B35" s="3"/>
      <c r="C35" s="3"/>
      <c r="D35" s="3"/>
      <c r="E35" s="3"/>
      <c r="F35" s="3"/>
      <c r="G35" s="3"/>
      <c r="H35" s="3"/>
      <c r="I35" s="3"/>
      <c r="J35" s="3"/>
      <c r="K35" s="3"/>
      <c r="L35" s="3"/>
      <c r="M35" s="3"/>
    </row>
    <row r="36" spans="1:13">
      <c r="A36" s="3"/>
      <c r="B36" s="3"/>
      <c r="C36" s="3"/>
      <c r="D36" s="3"/>
      <c r="E36" s="3"/>
      <c r="F36" s="3"/>
      <c r="G36" s="3"/>
      <c r="H36" s="3"/>
      <c r="I36" s="3"/>
      <c r="J36" s="3"/>
      <c r="K36" s="3"/>
      <c r="L36" s="3"/>
      <c r="M36" s="3"/>
    </row>
    <row r="37" spans="1:13">
      <c r="A37" s="3"/>
      <c r="B37" s="3"/>
      <c r="C37" s="3"/>
      <c r="D37" s="3"/>
      <c r="E37" s="3"/>
      <c r="F37" s="3"/>
      <c r="G37" s="3"/>
      <c r="H37" s="3"/>
      <c r="I37" s="3"/>
      <c r="J37" s="3"/>
      <c r="K37" s="3"/>
      <c r="L37" s="3"/>
      <c r="M37" s="3"/>
    </row>
    <row r="38" spans="1:13">
      <c r="A38" s="3"/>
      <c r="B38" s="3"/>
      <c r="C38" s="3"/>
      <c r="D38" s="3"/>
      <c r="E38" s="3"/>
      <c r="F38" s="3"/>
      <c r="G38" s="3"/>
      <c r="H38" s="3"/>
      <c r="I38" s="3"/>
      <c r="J38" s="3"/>
      <c r="K38" s="3"/>
      <c r="L38" s="3"/>
      <c r="M38" s="3"/>
    </row>
    <row r="39" spans="1:13">
      <c r="A39" s="3"/>
      <c r="B39" s="3"/>
      <c r="C39" s="3"/>
      <c r="D39" s="3"/>
      <c r="E39" s="3"/>
      <c r="F39" s="3"/>
      <c r="G39" s="3"/>
      <c r="H39" s="3"/>
      <c r="I39" s="3"/>
      <c r="J39" s="3"/>
      <c r="K39" s="3"/>
      <c r="L39" s="3"/>
      <c r="M39" s="3"/>
    </row>
    <row r="40" spans="1:13">
      <c r="A40" s="3"/>
      <c r="B40" s="3"/>
      <c r="C40" s="3"/>
      <c r="D40" s="3"/>
      <c r="E40" s="3"/>
      <c r="F40" s="3"/>
      <c r="G40" s="3"/>
      <c r="H40" s="3"/>
      <c r="I40" s="3"/>
      <c r="J40" s="3"/>
      <c r="K40" s="3"/>
      <c r="L40" s="3"/>
      <c r="M40" s="3"/>
    </row>
    <row r="41" spans="1:13">
      <c r="B41" s="3"/>
      <c r="C41" s="3"/>
      <c r="D41" s="3"/>
      <c r="E41" s="3"/>
      <c r="F41" s="3"/>
      <c r="G41" s="3"/>
      <c r="H41" s="3"/>
      <c r="I41" s="3"/>
      <c r="J41" s="3"/>
      <c r="K41" s="3"/>
      <c r="L41" s="3"/>
      <c r="M41" s="3"/>
    </row>
    <row r="42" spans="1:13">
      <c r="A42" s="3"/>
      <c r="B42" s="3"/>
      <c r="C42" s="3"/>
      <c r="D42" s="3"/>
      <c r="E42" s="3"/>
      <c r="F42" s="3"/>
      <c r="G42" s="3"/>
      <c r="H42" s="3"/>
      <c r="I42" s="3"/>
      <c r="J42" s="3"/>
      <c r="K42" s="3"/>
      <c r="L42" s="3"/>
      <c r="M42" s="3"/>
    </row>
    <row r="43" spans="1:13">
      <c r="A43" s="3"/>
      <c r="B43" s="3"/>
      <c r="C43" s="3"/>
      <c r="D43" s="3"/>
      <c r="E43" s="3"/>
      <c r="F43" s="3"/>
      <c r="G43" s="3"/>
      <c r="H43" s="3"/>
      <c r="I43" s="3"/>
      <c r="J43" s="3"/>
      <c r="K43" s="3"/>
      <c r="L43" s="3"/>
      <c r="M43" s="3"/>
    </row>
    <row r="44" spans="1:13">
      <c r="A44" s="3"/>
      <c r="B44" s="3"/>
      <c r="C44" s="3"/>
      <c r="D44" s="3"/>
      <c r="E44" s="3"/>
      <c r="F44" s="3"/>
      <c r="G44" s="3"/>
      <c r="H44" s="3"/>
      <c r="I44" s="3"/>
      <c r="J44" s="3"/>
      <c r="K44" s="3"/>
      <c r="L44" s="3"/>
      <c r="M44" s="3"/>
    </row>
    <row r="45" spans="1:13">
      <c r="A45" s="3"/>
      <c r="B45" s="3"/>
      <c r="C45" s="3"/>
      <c r="D45" s="3"/>
      <c r="E45" s="3"/>
      <c r="F45" s="3"/>
      <c r="G45" s="3"/>
      <c r="H45" s="3"/>
      <c r="I45" s="3"/>
      <c r="J45" s="3"/>
      <c r="K45" s="3"/>
      <c r="L45" s="3"/>
      <c r="M45"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activeCell="A26" sqref="A26"/>
    </sheetView>
  </sheetViews>
  <sheetFormatPr baseColWidth="10" defaultColWidth="11.42578125" defaultRowHeight="11.25"/>
  <cols>
    <col min="1" max="1" width="59.28515625" style="213" customWidth="1"/>
    <col min="2" max="2" width="14.7109375" style="213" customWidth="1"/>
    <col min="3" max="3" width="22.7109375" style="213" customWidth="1"/>
    <col min="4" max="4" width="13" style="213" customWidth="1"/>
    <col min="5" max="16384" width="11.42578125" style="213"/>
  </cols>
  <sheetData>
    <row r="1" spans="1:9">
      <c r="A1" s="71" t="s">
        <v>210</v>
      </c>
    </row>
    <row r="2" spans="1:9" ht="12" thickBot="1"/>
    <row r="3" spans="1:9">
      <c r="A3" s="286"/>
      <c r="B3" s="285" t="s">
        <v>104</v>
      </c>
      <c r="C3" s="285"/>
      <c r="D3" s="148" t="s">
        <v>105</v>
      </c>
      <c r="E3" s="3"/>
      <c r="F3" s="3"/>
      <c r="G3" s="3"/>
      <c r="H3" s="3"/>
      <c r="I3" s="3"/>
    </row>
    <row r="4" spans="1:9">
      <c r="A4" s="288"/>
      <c r="B4" s="145" t="s">
        <v>106</v>
      </c>
      <c r="C4" s="145" t="s">
        <v>107</v>
      </c>
      <c r="D4" s="150" t="s">
        <v>107</v>
      </c>
      <c r="E4" s="3"/>
      <c r="F4" s="3"/>
      <c r="G4" s="3"/>
      <c r="H4" s="3"/>
      <c r="I4" s="3"/>
    </row>
    <row r="5" spans="1:9">
      <c r="A5" s="210" t="s">
        <v>77</v>
      </c>
      <c r="B5" s="9">
        <v>10951.32</v>
      </c>
      <c r="C5" s="152">
        <v>0.16810118748022745</v>
      </c>
      <c r="D5" s="153">
        <v>0.14467970508356659</v>
      </c>
      <c r="E5" s="3"/>
      <c r="F5" s="3"/>
      <c r="G5" s="3"/>
      <c r="H5" s="3"/>
      <c r="I5" s="3"/>
    </row>
    <row r="6" spans="1:9">
      <c r="A6" s="211" t="s">
        <v>131</v>
      </c>
      <c r="B6" s="9">
        <v>4329.38</v>
      </c>
      <c r="C6" s="152">
        <v>6.6455360545865441E-2</v>
      </c>
      <c r="D6" s="153">
        <v>6.8877545198977319E-2</v>
      </c>
      <c r="E6" s="3"/>
      <c r="F6" s="3"/>
      <c r="G6" s="3"/>
      <c r="H6" s="3"/>
      <c r="I6" s="3"/>
    </row>
    <row r="7" spans="1:9">
      <c r="A7" s="211" t="s">
        <v>132</v>
      </c>
      <c r="B7" s="9">
        <v>3722.37</v>
      </c>
      <c r="C7" s="152">
        <v>5.713784431838119E-2</v>
      </c>
      <c r="D7" s="153">
        <v>5.7959033988062805E-2</v>
      </c>
      <c r="E7" s="3"/>
      <c r="F7" s="3"/>
      <c r="G7" s="3"/>
      <c r="H7" s="3"/>
      <c r="I7" s="3"/>
    </row>
    <row r="8" spans="1:9">
      <c r="A8" s="211" t="s">
        <v>133</v>
      </c>
      <c r="B8" s="9">
        <v>1914.26</v>
      </c>
      <c r="C8" s="152">
        <v>2.938361577836281E-2</v>
      </c>
      <c r="D8" s="153">
        <v>3.1602377142776902E-2</v>
      </c>
      <c r="E8" s="3"/>
      <c r="F8" s="3"/>
      <c r="G8" s="3"/>
      <c r="H8" s="3"/>
      <c r="I8" s="3"/>
    </row>
    <row r="9" spans="1:9">
      <c r="A9" s="211" t="s">
        <v>134</v>
      </c>
      <c r="B9" s="9">
        <v>1873.35</v>
      </c>
      <c r="C9" s="152">
        <v>2.8755653160174671E-2</v>
      </c>
      <c r="D9" s="153">
        <v>2.7684898390984574E-2</v>
      </c>
      <c r="E9" s="3"/>
      <c r="F9" s="3"/>
      <c r="G9" s="3"/>
      <c r="H9" s="3"/>
      <c r="I9" s="3"/>
    </row>
    <row r="10" spans="1:9">
      <c r="A10" s="211" t="s">
        <v>135</v>
      </c>
      <c r="B10" s="9">
        <v>1251.22</v>
      </c>
      <c r="C10" s="152">
        <v>1.9206047106559775E-2</v>
      </c>
      <c r="D10" s="153">
        <v>1.7784115693934531E-2</v>
      </c>
      <c r="E10" s="3"/>
      <c r="F10" s="3"/>
      <c r="G10" s="3"/>
      <c r="H10" s="3"/>
      <c r="I10" s="3"/>
    </row>
    <row r="11" spans="1:9">
      <c r="A11" s="211" t="s">
        <v>136</v>
      </c>
      <c r="B11" s="9">
        <v>2062.16</v>
      </c>
      <c r="C11" s="152">
        <v>3.165385951412486E-2</v>
      </c>
      <c r="D11" s="153">
        <v>4.9445210475086251E-2</v>
      </c>
      <c r="E11" s="3"/>
      <c r="F11" s="3"/>
      <c r="G11" s="3"/>
      <c r="H11" s="3"/>
      <c r="I11" s="3"/>
    </row>
    <row r="12" spans="1:9">
      <c r="A12" s="211" t="s">
        <v>137</v>
      </c>
      <c r="B12" s="9">
        <v>2919.97</v>
      </c>
      <c r="C12" s="152">
        <v>4.4821119682982483E-2</v>
      </c>
      <c r="D12" s="153">
        <v>9.144017076388225E-2</v>
      </c>
      <c r="E12" s="3"/>
      <c r="F12" s="3"/>
      <c r="G12" s="3"/>
      <c r="H12" s="3"/>
      <c r="I12" s="3"/>
    </row>
    <row r="13" spans="1:9">
      <c r="A13" s="211" t="s">
        <v>41</v>
      </c>
      <c r="B13" s="9">
        <v>12884.57</v>
      </c>
      <c r="C13" s="152">
        <v>0.19777629702831387</v>
      </c>
      <c r="D13" s="153">
        <v>0.17908009325776986</v>
      </c>
      <c r="E13" s="3"/>
      <c r="F13" s="3"/>
      <c r="G13" s="3"/>
      <c r="H13" s="3"/>
      <c r="I13" s="3"/>
    </row>
    <row r="14" spans="1:9">
      <c r="A14" s="211" t="s">
        <v>95</v>
      </c>
      <c r="B14" s="9">
        <v>7872.62</v>
      </c>
      <c r="C14" s="152">
        <v>0.12084358511855998</v>
      </c>
      <c r="D14" s="153">
        <v>0.12939148398225539</v>
      </c>
      <c r="E14" s="3"/>
      <c r="F14" s="3"/>
      <c r="G14" s="3"/>
      <c r="H14" s="3"/>
      <c r="I14" s="3"/>
    </row>
    <row r="15" spans="1:9">
      <c r="A15" s="211" t="s">
        <v>42</v>
      </c>
      <c r="B15" s="9">
        <v>9012.7000000000007</v>
      </c>
      <c r="C15" s="152">
        <v>0.13834364920420975</v>
      </c>
      <c r="D15" s="153">
        <v>9.9786764570356276E-2</v>
      </c>
      <c r="E15" s="3"/>
      <c r="F15" s="3"/>
      <c r="G15" s="3"/>
      <c r="H15" s="3"/>
      <c r="I15" s="3"/>
    </row>
    <row r="16" spans="1:9">
      <c r="A16" s="211" t="s">
        <v>45</v>
      </c>
      <c r="B16" s="9">
        <v>3595.15</v>
      </c>
      <c r="C16" s="152">
        <v>5.5185035609363962E-2</v>
      </c>
      <c r="D16" s="153">
        <v>7.0850334971400392E-2</v>
      </c>
      <c r="E16" s="3"/>
      <c r="F16" s="3"/>
      <c r="G16" s="3"/>
      <c r="H16" s="3"/>
      <c r="I16" s="3"/>
    </row>
    <row r="17" spans="1:9">
      <c r="A17" s="212" t="s">
        <v>138</v>
      </c>
      <c r="B17" s="9">
        <v>2758.12</v>
      </c>
      <c r="C17" s="152">
        <v>4.2336745452873713E-2</v>
      </c>
      <c r="D17" s="153">
        <v>3.1418266480946901E-2</v>
      </c>
      <c r="E17" s="3"/>
      <c r="F17" s="3"/>
      <c r="G17" s="3"/>
      <c r="H17" s="3"/>
      <c r="I17" s="3"/>
    </row>
    <row r="18" spans="1:9">
      <c r="A18" s="209" t="s">
        <v>139</v>
      </c>
      <c r="B18" s="146">
        <v>65147.19</v>
      </c>
      <c r="C18" s="183">
        <v>0.99999999999999978</v>
      </c>
      <c r="D18" s="184">
        <v>1</v>
      </c>
      <c r="E18" s="3"/>
      <c r="F18" s="3"/>
      <c r="G18" s="3"/>
      <c r="H18" s="3"/>
      <c r="I18" s="3"/>
    </row>
    <row r="19" spans="1:9" ht="12" thickBot="1">
      <c r="A19" s="156" t="s">
        <v>140</v>
      </c>
      <c r="B19" s="157" t="s">
        <v>123</v>
      </c>
      <c r="C19" s="158">
        <v>2.0526376463340133E-2</v>
      </c>
      <c r="D19" s="159">
        <v>2.59689946173054E-2</v>
      </c>
      <c r="E19" s="3"/>
      <c r="F19" s="3"/>
      <c r="G19" s="3"/>
      <c r="H19" s="3"/>
      <c r="I19" s="3"/>
    </row>
    <row r="20" spans="1:9">
      <c r="A20" s="3"/>
      <c r="B20" s="3"/>
      <c r="C20" s="3"/>
      <c r="D20" s="3"/>
      <c r="E20" s="3"/>
      <c r="F20" s="3"/>
      <c r="G20" s="3"/>
      <c r="H20" s="3"/>
      <c r="I20" s="3"/>
    </row>
    <row r="21" spans="1:9">
      <c r="A21" s="72" t="s">
        <v>102</v>
      </c>
      <c r="B21" s="3"/>
      <c r="C21" s="3"/>
      <c r="D21" s="3"/>
      <c r="E21" s="3"/>
      <c r="F21" s="3"/>
      <c r="G21" s="3"/>
      <c r="H21" s="3"/>
      <c r="I21" s="3"/>
    </row>
    <row r="22" spans="1:9">
      <c r="A22" s="72" t="s">
        <v>103</v>
      </c>
      <c r="B22" s="3"/>
      <c r="C22" s="3"/>
      <c r="D22" s="3"/>
      <c r="E22" s="3"/>
      <c r="F22" s="3"/>
      <c r="G22" s="3"/>
      <c r="H22" s="3"/>
      <c r="I22" s="3"/>
    </row>
    <row r="23" spans="1:9">
      <c r="A23" s="72" t="s">
        <v>141</v>
      </c>
      <c r="B23" s="3"/>
      <c r="C23" s="3"/>
      <c r="D23" s="3"/>
      <c r="E23" s="3"/>
      <c r="F23" s="3"/>
      <c r="G23" s="3"/>
      <c r="H23" s="3"/>
      <c r="I23" s="3"/>
    </row>
    <row r="24" spans="1:9">
      <c r="A24" s="3"/>
      <c r="B24" s="3"/>
      <c r="C24" s="3"/>
      <c r="D24" s="3"/>
      <c r="E24" s="3"/>
      <c r="F24" s="3"/>
      <c r="G24" s="3"/>
      <c r="H24" s="3"/>
      <c r="I24" s="3"/>
    </row>
    <row r="25" spans="1:9">
      <c r="A25" s="3"/>
      <c r="B25" s="3"/>
      <c r="C25" s="3"/>
      <c r="D25" s="3"/>
      <c r="E25" s="3"/>
      <c r="F25" s="3"/>
      <c r="G25" s="3"/>
      <c r="H25" s="3"/>
      <c r="I25" s="3"/>
    </row>
    <row r="26" spans="1:9">
      <c r="A26" s="3"/>
      <c r="B26" s="3"/>
      <c r="C26" s="3"/>
      <c r="D26" s="3"/>
      <c r="E26" s="3"/>
      <c r="F26" s="3"/>
      <c r="G26" s="3"/>
      <c r="H26" s="3"/>
      <c r="I26" s="3"/>
    </row>
    <row r="27" spans="1:9">
      <c r="A27" s="3"/>
      <c r="B27" s="3"/>
      <c r="C27" s="3"/>
      <c r="D27" s="3"/>
      <c r="E27" s="3"/>
      <c r="F27" s="3"/>
      <c r="G27" s="3"/>
      <c r="H27" s="3"/>
      <c r="I27" s="3"/>
    </row>
    <row r="28" spans="1:9">
      <c r="A28" s="3"/>
      <c r="B28" s="3"/>
      <c r="C28" s="3"/>
      <c r="D28" s="3"/>
      <c r="E28" s="3"/>
      <c r="F28" s="3"/>
      <c r="G28" s="3"/>
      <c r="H28" s="3"/>
      <c r="I28" s="3"/>
    </row>
    <row r="29" spans="1:9">
      <c r="A29" s="3"/>
      <c r="B29" s="3"/>
      <c r="C29" s="3"/>
      <c r="D29" s="3"/>
      <c r="E29" s="3"/>
      <c r="F29" s="3"/>
      <c r="G29" s="3"/>
      <c r="H29" s="3"/>
      <c r="I29" s="3"/>
    </row>
    <row r="30" spans="1:9">
      <c r="A30" s="3"/>
      <c r="B30" s="3"/>
      <c r="C30" s="3"/>
      <c r="D30" s="3"/>
      <c r="E30" s="3"/>
      <c r="F30" s="3"/>
      <c r="G30" s="3"/>
      <c r="H30" s="3"/>
      <c r="I30" s="3"/>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heetViews>
  <sheetFormatPr baseColWidth="10" defaultRowHeight="15"/>
  <cols>
    <col min="1" max="1" width="65.42578125" customWidth="1"/>
    <col min="2" max="2" width="19.28515625" bestFit="1" customWidth="1"/>
    <col min="3" max="3" width="26.42578125" bestFit="1" customWidth="1"/>
    <col min="4" max="4" width="28.5703125" bestFit="1" customWidth="1"/>
  </cols>
  <sheetData>
    <row r="1" spans="1:4">
      <c r="A1" s="71" t="s">
        <v>208</v>
      </c>
    </row>
    <row r="2" spans="1:4" ht="15.75" thickBot="1"/>
    <row r="3" spans="1:4">
      <c r="A3" s="197"/>
      <c r="B3" s="198"/>
      <c r="C3" s="289" t="s">
        <v>142</v>
      </c>
      <c r="D3" s="290"/>
    </row>
    <row r="4" spans="1:4">
      <c r="A4" s="199" t="s">
        <v>143</v>
      </c>
      <c r="B4" s="186" t="s">
        <v>144</v>
      </c>
      <c r="C4" s="185" t="s">
        <v>145</v>
      </c>
      <c r="D4" s="200" t="s">
        <v>146</v>
      </c>
    </row>
    <row r="5" spans="1:4">
      <c r="A5" s="201" t="s">
        <v>42</v>
      </c>
      <c r="B5" s="187">
        <v>0.43529574933149884</v>
      </c>
      <c r="C5" s="188">
        <v>0.21920199501246881</v>
      </c>
      <c r="D5" s="202">
        <v>0.23291770573566084</v>
      </c>
    </row>
    <row r="6" spans="1:4">
      <c r="A6" s="201" t="s">
        <v>132</v>
      </c>
      <c r="B6" s="187">
        <v>0.80984426588436942</v>
      </c>
      <c r="C6" s="188">
        <v>0.61153384060873051</v>
      </c>
      <c r="D6" s="202">
        <v>0.42010412494993993</v>
      </c>
    </row>
    <row r="7" spans="1:4">
      <c r="A7" s="201" t="s">
        <v>134</v>
      </c>
      <c r="B7" s="187">
        <v>0.67578402327381437</v>
      </c>
      <c r="C7" s="188">
        <v>0.71700310559006208</v>
      </c>
      <c r="D7" s="202">
        <v>0.43245341614906835</v>
      </c>
    </row>
    <row r="8" spans="1:4">
      <c r="A8" s="201" t="s">
        <v>135</v>
      </c>
      <c r="B8" s="189" t="s">
        <v>147</v>
      </c>
      <c r="C8" s="190" t="s">
        <v>147</v>
      </c>
      <c r="D8" s="203" t="s">
        <v>147</v>
      </c>
    </row>
    <row r="9" spans="1:4">
      <c r="A9" s="201" t="s">
        <v>138</v>
      </c>
      <c r="B9" s="187">
        <v>0.29065450379243835</v>
      </c>
      <c r="C9" s="188">
        <v>0.77558569667077681</v>
      </c>
      <c r="D9" s="202">
        <v>0.6017262638717632</v>
      </c>
    </row>
    <row r="10" spans="1:4">
      <c r="A10" s="201" t="s">
        <v>137</v>
      </c>
      <c r="B10" s="187">
        <v>0.27991725942389822</v>
      </c>
      <c r="C10" s="188">
        <v>0.63869693978282327</v>
      </c>
      <c r="D10" s="202">
        <v>0.48667324777887461</v>
      </c>
    </row>
    <row r="11" spans="1:4">
      <c r="A11" s="201" t="s">
        <v>131</v>
      </c>
      <c r="B11" s="187">
        <v>0.42223597836179777</v>
      </c>
      <c r="C11" s="188">
        <v>0.52273711563447378</v>
      </c>
      <c r="D11" s="202">
        <v>0.33087916847119964</v>
      </c>
    </row>
    <row r="12" spans="1:4">
      <c r="A12" s="201" t="s">
        <v>45</v>
      </c>
      <c r="B12" s="189" t="s">
        <v>147</v>
      </c>
      <c r="C12" s="190" t="s">
        <v>147</v>
      </c>
      <c r="D12" s="203" t="s">
        <v>147</v>
      </c>
    </row>
    <row r="13" spans="1:4">
      <c r="A13" s="201" t="s">
        <v>133</v>
      </c>
      <c r="B13" s="187">
        <v>0.66932914024218237</v>
      </c>
      <c r="C13" s="188">
        <v>0.73269230769230764</v>
      </c>
      <c r="D13" s="202">
        <v>0.5115384615384615</v>
      </c>
    </row>
    <row r="14" spans="1:4">
      <c r="A14" s="201" t="s">
        <v>77</v>
      </c>
      <c r="B14" s="187">
        <v>0.19525408809166384</v>
      </c>
      <c r="C14" s="188">
        <v>4.7826086956521741E-2</v>
      </c>
      <c r="D14" s="202">
        <v>0.15108695652173912</v>
      </c>
    </row>
    <row r="15" spans="1:4">
      <c r="A15" s="201" t="s">
        <v>95</v>
      </c>
      <c r="B15" s="187">
        <v>0.22965289827274785</v>
      </c>
      <c r="C15" s="188">
        <v>0.31837916063675831</v>
      </c>
      <c r="D15" s="202">
        <v>0.29232995658465993</v>
      </c>
    </row>
    <row r="16" spans="1:4">
      <c r="A16" s="201" t="s">
        <v>41</v>
      </c>
      <c r="B16" s="187">
        <v>0.19760302439274266</v>
      </c>
      <c r="C16" s="188">
        <v>0.61994609164420489</v>
      </c>
      <c r="D16" s="202">
        <v>0.52156334231805934</v>
      </c>
    </row>
    <row r="17" spans="1:4">
      <c r="A17" s="201" t="s">
        <v>136</v>
      </c>
      <c r="B17" s="189" t="s">
        <v>147</v>
      </c>
      <c r="C17" s="190" t="s">
        <v>147</v>
      </c>
      <c r="D17" s="203" t="s">
        <v>147</v>
      </c>
    </row>
    <row r="18" spans="1:4">
      <c r="A18" s="204" t="s">
        <v>139</v>
      </c>
      <c r="B18" s="191">
        <v>0.30344885174633013</v>
      </c>
      <c r="C18" s="191">
        <v>0.30344885174633013</v>
      </c>
      <c r="D18" s="205">
        <v>0.38516581808173939</v>
      </c>
    </row>
    <row r="19" spans="1:4" ht="15.75" thickBot="1">
      <c r="A19" s="206" t="s">
        <v>148</v>
      </c>
      <c r="B19" s="207">
        <v>0.12530051092118386</v>
      </c>
      <c r="C19" s="207">
        <v>0.12530051092118386</v>
      </c>
      <c r="D19" s="208">
        <v>0.26349475007094497</v>
      </c>
    </row>
    <row r="20" spans="1:4">
      <c r="A20" s="192"/>
      <c r="B20" s="193"/>
      <c r="C20" s="168"/>
      <c r="D20" s="176"/>
    </row>
    <row r="21" spans="1:4">
      <c r="A21" s="196" t="s">
        <v>149</v>
      </c>
      <c r="B21" s="176"/>
      <c r="C21" s="176"/>
      <c r="D21" s="176"/>
    </row>
    <row r="22" spans="1:4">
      <c r="A22" s="182" t="s">
        <v>150</v>
      </c>
      <c r="B22" s="176"/>
      <c r="C22" s="176"/>
      <c r="D22" s="176"/>
    </row>
    <row r="23" spans="1:4">
      <c r="A23" s="182" t="s">
        <v>151</v>
      </c>
      <c r="B23" s="176"/>
      <c r="C23" s="176"/>
      <c r="D23" s="176"/>
    </row>
    <row r="24" spans="1:4">
      <c r="A24" s="177"/>
      <c r="B24" s="177"/>
      <c r="C24" s="177"/>
      <c r="D24" s="177"/>
    </row>
    <row r="25" spans="1:4">
      <c r="A25" s="194"/>
      <c r="B25" s="195"/>
      <c r="C25" s="168"/>
      <c r="D25" s="168"/>
    </row>
    <row r="26" spans="1:4">
      <c r="A26" s="68"/>
      <c r="B26" s="70"/>
      <c r="C26" s="67"/>
      <c r="D26" s="68"/>
    </row>
    <row r="27" spans="1:4">
      <c r="A27" s="69"/>
      <c r="B27" s="68"/>
      <c r="C27" s="68"/>
      <c r="D27" s="68"/>
    </row>
    <row r="28" spans="1:4">
      <c r="A28" s="69"/>
      <c r="B28" s="68"/>
      <c r="C28" s="68"/>
      <c r="D28" s="68"/>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G3" sqref="G3"/>
    </sheetView>
  </sheetViews>
  <sheetFormatPr baseColWidth="10" defaultColWidth="11.42578125" defaultRowHeight="11.25"/>
  <cols>
    <col min="1" max="1" width="30.7109375" style="3" customWidth="1"/>
    <col min="2" max="5" width="20.7109375" style="3" customWidth="1"/>
    <col min="6" max="16384" width="11.42578125" style="3"/>
  </cols>
  <sheetData>
    <row r="1" spans="1:5">
      <c r="A1" s="71" t="s">
        <v>19</v>
      </c>
    </row>
    <row r="2" spans="1:5" ht="12" thickBot="1">
      <c r="C2" s="4"/>
      <c r="E2" s="4"/>
    </row>
    <row r="3" spans="1:5" ht="33.75">
      <c r="A3" s="5" t="s">
        <v>21</v>
      </c>
      <c r="B3" s="6" t="s">
        <v>22</v>
      </c>
      <c r="C3" s="6" t="s">
        <v>310</v>
      </c>
      <c r="D3" s="6" t="s">
        <v>23</v>
      </c>
      <c r="E3" s="7" t="s">
        <v>310</v>
      </c>
    </row>
    <row r="4" spans="1:5">
      <c r="A4" s="8" t="s">
        <v>24</v>
      </c>
      <c r="B4" s="9">
        <v>14087</v>
      </c>
      <c r="C4" s="10">
        <v>3.7720878131280409</v>
      </c>
      <c r="D4" s="9">
        <v>80986</v>
      </c>
      <c r="E4" s="11">
        <v>3.673780819730434</v>
      </c>
    </row>
    <row r="5" spans="1:5">
      <c r="A5" s="8" t="s">
        <v>25</v>
      </c>
      <c r="B5" s="9">
        <v>3439.100152</v>
      </c>
      <c r="C5" s="10">
        <v>1.2614098417857318</v>
      </c>
      <c r="D5" s="9">
        <v>18974.153413</v>
      </c>
      <c r="E5" s="11">
        <v>1.1666053573270632</v>
      </c>
    </row>
    <row r="6" spans="1:5">
      <c r="A6" s="8" t="s">
        <v>26</v>
      </c>
      <c r="B6" s="9">
        <v>1462.6412400000004</v>
      </c>
      <c r="C6" s="10">
        <v>1.7491720264237134</v>
      </c>
      <c r="D6" s="9">
        <v>8120.3861269999998</v>
      </c>
      <c r="E6" s="11">
        <v>1.7198170233496644</v>
      </c>
    </row>
    <row r="7" spans="1:5">
      <c r="A7" s="8" t="s">
        <v>27</v>
      </c>
      <c r="B7" s="9">
        <v>18503.097999999998</v>
      </c>
      <c r="C7" s="10">
        <v>1.727049572943643</v>
      </c>
      <c r="D7" s="9">
        <v>96736.591</v>
      </c>
      <c r="E7" s="11">
        <v>1.5185957228763518</v>
      </c>
    </row>
    <row r="8" spans="1:5" ht="12" thickBot="1">
      <c r="A8" s="12" t="s">
        <v>28</v>
      </c>
      <c r="B8" s="13">
        <v>20.792002056470945</v>
      </c>
      <c r="C8" s="14" t="s">
        <v>29</v>
      </c>
      <c r="D8" s="13">
        <v>26.524460214040062</v>
      </c>
      <c r="E8" s="15" t="s">
        <v>29</v>
      </c>
    </row>
    <row r="9" spans="1:5">
      <c r="C9" s="4"/>
      <c r="E9" s="4"/>
    </row>
    <row r="10" spans="1:5">
      <c r="A10" s="74" t="s">
        <v>30</v>
      </c>
      <c r="B10" s="74"/>
      <c r="C10" s="74"/>
      <c r="D10" s="74"/>
      <c r="E10" s="74"/>
    </row>
    <row r="11" spans="1:5">
      <c r="A11" s="72" t="s">
        <v>31</v>
      </c>
      <c r="B11" s="72"/>
      <c r="C11" s="73"/>
      <c r="D11" s="72"/>
      <c r="E11" s="73"/>
    </row>
    <row r="12" spans="1:5">
      <c r="A12" s="72" t="s">
        <v>32</v>
      </c>
      <c r="B12" s="72"/>
      <c r="C12" s="73"/>
      <c r="D12" s="72"/>
      <c r="E12" s="73"/>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D22" sqref="D22"/>
    </sheetView>
  </sheetViews>
  <sheetFormatPr baseColWidth="10" defaultColWidth="11.42578125" defaultRowHeight="11.25"/>
  <cols>
    <col min="1" max="1" width="25.7109375" style="3" customWidth="1"/>
    <col min="2" max="4" width="20.7109375" style="3" customWidth="1"/>
    <col min="5" max="16384" width="11.42578125" style="3"/>
  </cols>
  <sheetData>
    <row r="1" spans="1:10">
      <c r="A1" s="71" t="s">
        <v>18</v>
      </c>
    </row>
    <row r="2" spans="1:10" ht="12" thickBot="1"/>
    <row r="3" spans="1:10">
      <c r="A3" s="49" t="s">
        <v>34</v>
      </c>
      <c r="B3" s="43" t="s">
        <v>35</v>
      </c>
      <c r="C3" s="43" t="s">
        <v>36</v>
      </c>
      <c r="D3" s="44" t="s">
        <v>37</v>
      </c>
    </row>
    <row r="4" spans="1:10">
      <c r="A4" s="50" t="s">
        <v>38</v>
      </c>
      <c r="B4" s="45">
        <v>2.4703627457939943</v>
      </c>
      <c r="C4" s="45">
        <v>0.61039658841549194</v>
      </c>
      <c r="D4" s="46">
        <v>0.49147985921060355</v>
      </c>
    </row>
    <row r="5" spans="1:10">
      <c r="A5" s="51" t="s">
        <v>39</v>
      </c>
      <c r="B5" s="38">
        <v>10.704905231773976</v>
      </c>
      <c r="C5" s="38">
        <v>19.28000350947616</v>
      </c>
      <c r="D5" s="39">
        <v>17.904915166098135</v>
      </c>
    </row>
    <row r="6" spans="1:10">
      <c r="A6" s="51" t="s">
        <v>40</v>
      </c>
      <c r="B6" s="38">
        <v>8.0712713849648612</v>
      </c>
      <c r="C6" s="38">
        <v>10.650230578106175</v>
      </c>
      <c r="D6" s="39">
        <v>13.970103817209424</v>
      </c>
    </row>
    <row r="7" spans="1:10">
      <c r="A7" s="51" t="s">
        <v>41</v>
      </c>
      <c r="B7" s="36">
        <v>8.3481223823383264</v>
      </c>
      <c r="C7" s="36">
        <v>7.401415450258745</v>
      </c>
      <c r="D7" s="37">
        <v>8.7196046845776856</v>
      </c>
    </row>
    <row r="8" spans="1:10">
      <c r="A8" s="51" t="s">
        <v>42</v>
      </c>
      <c r="B8" s="38">
        <v>22.488819478952227</v>
      </c>
      <c r="C8" s="38">
        <v>18.754477086830704</v>
      </c>
      <c r="D8" s="39">
        <v>20.260974675700254</v>
      </c>
    </row>
    <row r="9" spans="1:10">
      <c r="A9" s="51" t="s">
        <v>43</v>
      </c>
      <c r="B9" s="38">
        <v>26.819053027614114</v>
      </c>
      <c r="C9" s="38">
        <v>8.3122633062533726</v>
      </c>
      <c r="D9" s="39">
        <v>5.4505088823504053</v>
      </c>
    </row>
    <row r="10" spans="1:10">
      <c r="A10" s="51" t="s">
        <v>44</v>
      </c>
      <c r="B10" s="36">
        <v>20.75672605948747</v>
      </c>
      <c r="C10" s="36">
        <v>33.837193293811353</v>
      </c>
      <c r="D10" s="37">
        <v>31.084454073582712</v>
      </c>
    </row>
    <row r="11" spans="1:10">
      <c r="A11" s="52" t="s">
        <v>45</v>
      </c>
      <c r="B11" s="47">
        <v>0.34073968907503371</v>
      </c>
      <c r="C11" s="47">
        <v>1.1540201868479927</v>
      </c>
      <c r="D11" s="48">
        <v>2.1179588412707968</v>
      </c>
    </row>
    <row r="12" spans="1:10" ht="12" thickBot="1">
      <c r="A12" s="53"/>
      <c r="B12" s="40">
        <f>SUM(B4:B11)</f>
        <v>100</v>
      </c>
      <c r="C12" s="40">
        <f t="shared" ref="C12:D12" si="0">SUM(C4:C11)</f>
        <v>99.999999999999986</v>
      </c>
      <c r="D12" s="41">
        <f t="shared" si="0"/>
        <v>100</v>
      </c>
    </row>
    <row r="14" spans="1:10">
      <c r="A14" s="291" t="s">
        <v>30</v>
      </c>
      <c r="B14" s="291"/>
      <c r="C14" s="291"/>
      <c r="D14" s="291"/>
      <c r="E14" s="291"/>
      <c r="F14" s="291"/>
      <c r="G14" s="291"/>
      <c r="H14" s="291"/>
      <c r="I14" s="291"/>
      <c r="J14" s="291"/>
    </row>
    <row r="15" spans="1:10">
      <c r="A15" s="291" t="s">
        <v>33</v>
      </c>
      <c r="B15" s="291"/>
      <c r="C15" s="291"/>
      <c r="D15" s="291"/>
      <c r="E15" s="291"/>
      <c r="F15" s="291"/>
      <c r="G15" s="291"/>
      <c r="H15" s="291"/>
      <c r="I15" s="291"/>
      <c r="J15" s="291"/>
    </row>
    <row r="16" spans="1:10">
      <c r="A16" s="72" t="s">
        <v>31</v>
      </c>
      <c r="B16" s="72"/>
      <c r="C16" s="72"/>
      <c r="D16" s="72"/>
      <c r="E16" s="72"/>
      <c r="F16" s="72"/>
      <c r="G16" s="72"/>
      <c r="H16" s="72"/>
      <c r="I16" s="72"/>
      <c r="J16" s="72"/>
    </row>
  </sheetData>
  <mergeCells count="2">
    <mergeCell ref="A14:J14"/>
    <mergeCell ref="A15:J1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D23" sqref="D23"/>
    </sheetView>
  </sheetViews>
  <sheetFormatPr baseColWidth="10" defaultColWidth="11.42578125" defaultRowHeight="11.25"/>
  <cols>
    <col min="1" max="1" width="30.7109375" style="3" customWidth="1"/>
    <col min="2" max="8" width="15.7109375" style="3" customWidth="1"/>
    <col min="9" max="16384" width="11.42578125" style="3"/>
  </cols>
  <sheetData>
    <row r="1" spans="1:9">
      <c r="A1" s="71" t="s">
        <v>199</v>
      </c>
    </row>
    <row r="2" spans="1:9" ht="12" thickBot="1"/>
    <row r="3" spans="1:9">
      <c r="A3" s="42" t="s">
        <v>47</v>
      </c>
      <c r="B3" s="57" t="s">
        <v>48</v>
      </c>
      <c r="C3" s="57" t="s">
        <v>49</v>
      </c>
      <c r="D3" s="57" t="s">
        <v>50</v>
      </c>
      <c r="E3" s="57" t="s">
        <v>51</v>
      </c>
      <c r="F3" s="57" t="s">
        <v>52</v>
      </c>
      <c r="G3" s="57" t="s">
        <v>53</v>
      </c>
      <c r="H3" s="58"/>
    </row>
    <row r="4" spans="1:9" ht="25.5" customHeight="1">
      <c r="A4" s="63" t="s">
        <v>54</v>
      </c>
      <c r="B4" s="59">
        <v>91.091954022988503</v>
      </c>
      <c r="C4" s="59">
        <v>8.6206896551724146</v>
      </c>
      <c r="D4" s="59">
        <v>0</v>
      </c>
      <c r="E4" s="59">
        <v>0.28735632183908044</v>
      </c>
      <c r="F4" s="59">
        <v>0</v>
      </c>
      <c r="G4" s="59">
        <v>0</v>
      </c>
      <c r="H4" s="60">
        <v>100</v>
      </c>
    </row>
    <row r="5" spans="1:9" ht="25.5" customHeight="1">
      <c r="A5" s="64" t="s">
        <v>55</v>
      </c>
      <c r="B5" s="9">
        <v>49.336870026525197</v>
      </c>
      <c r="C5" s="9">
        <v>45.026525198938991</v>
      </c>
      <c r="D5" s="9">
        <v>3.5145888594164458</v>
      </c>
      <c r="E5" s="9">
        <v>1.193633952254642</v>
      </c>
      <c r="F5" s="9">
        <v>0.92838196286472152</v>
      </c>
      <c r="G5" s="9">
        <v>0</v>
      </c>
      <c r="H5" s="54">
        <v>100</v>
      </c>
    </row>
    <row r="6" spans="1:9" ht="25.5" customHeight="1">
      <c r="A6" s="64" t="s">
        <v>56</v>
      </c>
      <c r="B6" s="9">
        <v>50.395778364116097</v>
      </c>
      <c r="C6" s="9">
        <v>42.392260334212843</v>
      </c>
      <c r="D6" s="9">
        <v>4.8372911169744945</v>
      </c>
      <c r="E6" s="9">
        <v>1.5831134564643798</v>
      </c>
      <c r="F6" s="9">
        <v>0.70360598065083557</v>
      </c>
      <c r="G6" s="9">
        <v>8.7950747581354446E-2</v>
      </c>
      <c r="H6" s="54">
        <v>100</v>
      </c>
    </row>
    <row r="7" spans="1:9" ht="25.5" customHeight="1">
      <c r="A7" s="64" t="s">
        <v>57</v>
      </c>
      <c r="B7" s="9">
        <v>74.149659863945573</v>
      </c>
      <c r="C7" s="9">
        <v>21.513605442176871</v>
      </c>
      <c r="D7" s="9">
        <v>3.0612244897959182</v>
      </c>
      <c r="E7" s="9">
        <v>0.85034013605442171</v>
      </c>
      <c r="F7" s="9">
        <v>0.42517006802721086</v>
      </c>
      <c r="G7" s="9">
        <v>0</v>
      </c>
      <c r="H7" s="54">
        <v>100</v>
      </c>
    </row>
    <row r="8" spans="1:9" ht="25.5" customHeight="1">
      <c r="A8" s="64" t="s">
        <v>58</v>
      </c>
      <c r="B8" s="9">
        <v>59.438131313131315</v>
      </c>
      <c r="C8" s="9">
        <v>37.657828282828284</v>
      </c>
      <c r="D8" s="9">
        <v>2.0517676767676769</v>
      </c>
      <c r="E8" s="9">
        <v>0.31565656565656564</v>
      </c>
      <c r="F8" s="9">
        <v>0.15782828282828282</v>
      </c>
      <c r="G8" s="9">
        <v>0</v>
      </c>
      <c r="H8" s="54">
        <v>99.621212121212125</v>
      </c>
    </row>
    <row r="9" spans="1:9" ht="25.5" customHeight="1">
      <c r="A9" s="64" t="s">
        <v>59</v>
      </c>
      <c r="B9" s="9">
        <v>87.850714663843306</v>
      </c>
      <c r="C9" s="9">
        <v>11.69931180518793</v>
      </c>
      <c r="D9" s="9">
        <v>0.29115934356802542</v>
      </c>
      <c r="E9" s="9">
        <v>0.58231868713605084</v>
      </c>
      <c r="F9" s="9">
        <v>5.293806246691371E-2</v>
      </c>
      <c r="G9" s="9">
        <v>0</v>
      </c>
      <c r="H9" s="54">
        <v>100.47644256220222</v>
      </c>
    </row>
    <row r="10" spans="1:9" ht="25.5" customHeight="1">
      <c r="A10" s="64" t="s">
        <v>60</v>
      </c>
      <c r="B10" s="9">
        <v>54.274965800273598</v>
      </c>
      <c r="C10" s="9">
        <v>38.714090287277699</v>
      </c>
      <c r="D10" s="9">
        <v>2.3597811217510261</v>
      </c>
      <c r="E10" s="9">
        <v>1.2311901504787961</v>
      </c>
      <c r="F10" s="9">
        <v>0.23939808481532149</v>
      </c>
      <c r="G10" s="9">
        <v>3.1805745554035569</v>
      </c>
      <c r="H10" s="54">
        <v>99.999999999999986</v>
      </c>
    </row>
    <row r="11" spans="1:9" ht="25.5" customHeight="1">
      <c r="A11" s="65" t="s">
        <v>61</v>
      </c>
      <c r="B11" s="61">
        <v>33.333333333333336</v>
      </c>
      <c r="C11" s="61">
        <v>35.416666666666664</v>
      </c>
      <c r="D11" s="61">
        <v>12.5</v>
      </c>
      <c r="E11" s="61">
        <v>14.583333333333334</v>
      </c>
      <c r="F11" s="61">
        <v>4.166666666666667</v>
      </c>
      <c r="G11" s="61">
        <v>0</v>
      </c>
      <c r="H11" s="62">
        <v>100</v>
      </c>
    </row>
    <row r="12" spans="1:9" ht="25.5" customHeight="1" thickBot="1">
      <c r="A12" s="66" t="s">
        <v>62</v>
      </c>
      <c r="B12" s="55">
        <v>66.096400937034147</v>
      </c>
      <c r="C12" s="55">
        <v>30.013487612692554</v>
      </c>
      <c r="D12" s="55">
        <v>2.0941293391069782</v>
      </c>
      <c r="E12" s="55">
        <v>0.82345424859799821</v>
      </c>
      <c r="F12" s="55">
        <v>0.30524597146305105</v>
      </c>
      <c r="G12" s="55">
        <v>0.66728189110527436</v>
      </c>
      <c r="H12" s="56">
        <v>100.00000000000001</v>
      </c>
    </row>
    <row r="14" spans="1:9">
      <c r="A14" s="291" t="s">
        <v>30</v>
      </c>
      <c r="B14" s="291"/>
      <c r="C14" s="291"/>
      <c r="D14" s="291"/>
      <c r="E14" s="291"/>
      <c r="F14" s="291"/>
      <c r="G14" s="291"/>
      <c r="H14" s="291"/>
      <c r="I14" s="291"/>
    </row>
    <row r="15" spans="1:9">
      <c r="A15" s="291" t="s">
        <v>46</v>
      </c>
      <c r="B15" s="291"/>
      <c r="C15" s="291"/>
      <c r="D15" s="291"/>
      <c r="E15" s="291"/>
      <c r="F15" s="291"/>
      <c r="G15" s="291"/>
      <c r="H15" s="291"/>
      <c r="I15" s="291"/>
    </row>
    <row r="16" spans="1:9">
      <c r="A16" s="72" t="s">
        <v>31</v>
      </c>
      <c r="B16" s="72"/>
      <c r="C16" s="72"/>
      <c r="D16" s="72"/>
      <c r="E16" s="72"/>
      <c r="F16" s="72"/>
      <c r="G16" s="72"/>
      <c r="H16" s="72"/>
      <c r="I16" s="72"/>
    </row>
  </sheetData>
  <mergeCells count="2">
    <mergeCell ref="A14:I14"/>
    <mergeCell ref="A15:I1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C21" sqref="C21"/>
    </sheetView>
  </sheetViews>
  <sheetFormatPr baseColWidth="10" defaultRowHeight="15"/>
  <cols>
    <col min="1" max="2" width="30.7109375" customWidth="1"/>
    <col min="3" max="6" width="20.7109375" customWidth="1"/>
  </cols>
  <sheetData>
    <row r="1" spans="1:6">
      <c r="A1" s="71" t="s">
        <v>17</v>
      </c>
    </row>
    <row r="2" spans="1:6" ht="15.75" thickBot="1"/>
    <row r="3" spans="1:6">
      <c r="A3" s="17" t="s">
        <v>63</v>
      </c>
      <c r="B3" s="18" t="s">
        <v>64</v>
      </c>
      <c r="C3" s="18" t="s">
        <v>65</v>
      </c>
      <c r="D3" s="19" t="s">
        <v>66</v>
      </c>
      <c r="E3" s="19" t="s">
        <v>67</v>
      </c>
      <c r="F3" s="20" t="s">
        <v>68</v>
      </c>
    </row>
    <row r="4" spans="1:6">
      <c r="A4" s="21" t="s">
        <v>69</v>
      </c>
      <c r="B4" s="22" t="s">
        <v>70</v>
      </c>
      <c r="C4" s="23" t="s">
        <v>71</v>
      </c>
      <c r="D4" s="24" t="s">
        <v>72</v>
      </c>
      <c r="E4" s="23" t="s">
        <v>73</v>
      </c>
      <c r="F4" s="25" t="s">
        <v>74</v>
      </c>
    </row>
    <row r="5" spans="1:6">
      <c r="A5" s="8" t="s">
        <v>75</v>
      </c>
      <c r="B5" s="26" t="s">
        <v>76</v>
      </c>
      <c r="C5" s="27" t="s">
        <v>77</v>
      </c>
      <c r="D5" s="28" t="s">
        <v>72</v>
      </c>
      <c r="E5" s="27" t="s">
        <v>78</v>
      </c>
      <c r="F5" s="29" t="s">
        <v>79</v>
      </c>
    </row>
    <row r="6" spans="1:6">
      <c r="A6" s="8" t="s">
        <v>80</v>
      </c>
      <c r="B6" s="26" t="s">
        <v>76</v>
      </c>
      <c r="C6" s="27" t="s">
        <v>77</v>
      </c>
      <c r="D6" s="28" t="s">
        <v>72</v>
      </c>
      <c r="E6" s="3" t="s">
        <v>81</v>
      </c>
      <c r="F6" s="29" t="s">
        <v>82</v>
      </c>
    </row>
    <row r="7" spans="1:6">
      <c r="A7" s="8" t="s">
        <v>83</v>
      </c>
      <c r="B7" s="3" t="s">
        <v>84</v>
      </c>
      <c r="C7" s="3" t="s">
        <v>71</v>
      </c>
      <c r="D7" s="28" t="s">
        <v>72</v>
      </c>
      <c r="E7" s="3" t="s">
        <v>73</v>
      </c>
      <c r="F7" s="29" t="s">
        <v>74</v>
      </c>
    </row>
    <row r="8" spans="1:6">
      <c r="A8" s="8" t="s">
        <v>85</v>
      </c>
      <c r="B8" s="26" t="s">
        <v>86</v>
      </c>
      <c r="C8" s="27" t="s">
        <v>41</v>
      </c>
      <c r="D8" s="28" t="s">
        <v>87</v>
      </c>
      <c r="E8" s="27" t="s">
        <v>73</v>
      </c>
      <c r="F8" s="29" t="s">
        <v>74</v>
      </c>
    </row>
    <row r="9" spans="1:6">
      <c r="A9" s="8" t="s">
        <v>88</v>
      </c>
      <c r="B9" s="26" t="s">
        <v>76</v>
      </c>
      <c r="C9" s="27" t="s">
        <v>77</v>
      </c>
      <c r="D9" s="28" t="s">
        <v>87</v>
      </c>
      <c r="E9" s="3" t="s">
        <v>73</v>
      </c>
      <c r="F9" s="29" t="s">
        <v>74</v>
      </c>
    </row>
    <row r="10" spans="1:6">
      <c r="A10" s="8" t="s">
        <v>89</v>
      </c>
      <c r="B10" s="26" t="s">
        <v>90</v>
      </c>
      <c r="C10" s="27" t="s">
        <v>41</v>
      </c>
      <c r="D10" s="28" t="s">
        <v>91</v>
      </c>
      <c r="E10" s="27" t="s">
        <v>73</v>
      </c>
      <c r="F10" s="29" t="s">
        <v>92</v>
      </c>
    </row>
    <row r="11" spans="1:6">
      <c r="A11" s="8" t="s">
        <v>93</v>
      </c>
      <c r="B11" s="26" t="s">
        <v>94</v>
      </c>
      <c r="C11" s="27" t="s">
        <v>95</v>
      </c>
      <c r="D11" s="28" t="s">
        <v>91</v>
      </c>
      <c r="E11" s="27" t="s">
        <v>96</v>
      </c>
      <c r="F11" s="29" t="s">
        <v>97</v>
      </c>
    </row>
    <row r="12" spans="1:6">
      <c r="A12" s="8" t="s">
        <v>98</v>
      </c>
      <c r="B12" s="26" t="s">
        <v>94</v>
      </c>
      <c r="C12" s="27" t="s">
        <v>95</v>
      </c>
      <c r="D12" s="28" t="s">
        <v>91</v>
      </c>
      <c r="E12" s="27" t="s">
        <v>73</v>
      </c>
      <c r="F12" s="29" t="s">
        <v>99</v>
      </c>
    </row>
    <row r="13" spans="1:6" ht="15.75" thickBot="1">
      <c r="A13" s="30" t="s">
        <v>75</v>
      </c>
      <c r="B13" s="31" t="s">
        <v>76</v>
      </c>
      <c r="C13" s="32" t="s">
        <v>77</v>
      </c>
      <c r="D13" s="33" t="s">
        <v>91</v>
      </c>
      <c r="E13" s="32" t="s">
        <v>78</v>
      </c>
      <c r="F13" s="34" t="s">
        <v>79</v>
      </c>
    </row>
    <row r="14" spans="1:6">
      <c r="A14" s="3"/>
      <c r="B14" s="3"/>
      <c r="C14" s="3"/>
      <c r="D14" s="3"/>
      <c r="E14" s="3"/>
      <c r="F14" s="3"/>
    </row>
    <row r="15" spans="1:6">
      <c r="A15" s="74" t="s">
        <v>100</v>
      </c>
      <c r="B15" s="35"/>
      <c r="C15" s="35"/>
      <c r="D15" s="35"/>
      <c r="E15" s="16"/>
      <c r="F15" s="16"/>
    </row>
    <row r="16" spans="1:6">
      <c r="A16" s="72" t="s">
        <v>101</v>
      </c>
      <c r="B16" s="3"/>
      <c r="C16" s="3"/>
      <c r="D16" s="3"/>
      <c r="E16" s="3"/>
      <c r="F1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Cadrage</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2018-12-12T08:45:01Z</dcterms:modified>
</cp:coreProperties>
</file>