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53" firstSheet="5" activeTab="6"/>
  </bookViews>
  <sheets>
    <sheet name="Sommaire" sheetId="1" r:id="rId1"/>
    <sheet name="Acquisitions nombre cumulé" sheetId="2" r:id="rId2"/>
    <sheet name="Acquisitions nombre et artistes" sheetId="3" r:id="rId3"/>
    <sheet name="Budget" sheetId="4" r:id="rId4"/>
    <sheet name="Budget euros constants" sheetId="5" r:id="rId5"/>
    <sheet name="Subvention Etat-régions" sheetId="6" r:id="rId6"/>
    <sheet name="Evolution fréquentation" sheetId="7" r:id="rId7"/>
    <sheet name="Fréquentation par région" sheetId="8" r:id="rId8"/>
  </sheets>
  <definedNames/>
  <calcPr fullCalcOnLoad="1"/>
</workbook>
</file>

<file path=xl/comments2.xml><?xml version="1.0" encoding="utf-8"?>
<comments xmlns="http://schemas.openxmlformats.org/spreadsheetml/2006/main">
  <authors>
    <author/>
    <author>gwendoline.volat</author>
  </authors>
  <commentList>
    <comment ref="A14" authorId="0">
      <text>
        <r>
          <rPr>
            <sz val="7"/>
            <rFont val="Arial"/>
            <family val="2"/>
          </rPr>
          <t>La plupart des œuvres brûlé dans un incendie en 2000</t>
        </r>
      </text>
    </comment>
    <comment ref="AB14" authorId="1">
      <text>
        <r>
          <rPr>
            <b/>
            <sz val="9"/>
            <rFont val="Tahoma"/>
            <family val="2"/>
          </rPr>
          <t>gwendoline.volat:</t>
        </r>
        <r>
          <rPr>
            <sz val="9"/>
            <rFont val="Tahoma"/>
            <family val="2"/>
          </rPr>
          <t xml:space="preserve">
Chiffre issu du site internet de la Frac de Corse
</t>
        </r>
      </text>
    </comment>
    <comment ref="AB28" authorId="1">
      <text>
        <r>
          <rPr>
            <b/>
            <sz val="9"/>
            <rFont val="Tahoma"/>
            <family val="2"/>
          </rPr>
          <t>gwendoline.volat:</t>
        </r>
        <r>
          <rPr>
            <sz val="9"/>
            <rFont val="Tahoma"/>
            <family val="2"/>
          </rPr>
          <t xml:space="preserve">
Chiffre issu du site internet de la FRAC Rhône-Alpes
</t>
        </r>
      </text>
    </comment>
    <comment ref="AC14" authorId="1">
      <text>
        <r>
          <rPr>
            <b/>
            <sz val="9"/>
            <rFont val="Tahoma"/>
            <family val="2"/>
          </rPr>
          <t>gwendoline.volat:</t>
        </r>
        <r>
          <rPr>
            <sz val="9"/>
            <rFont val="Tahoma"/>
            <family val="2"/>
          </rPr>
          <t xml:space="preserve">
Chiffre issu du site internet de la Frac de Corse
</t>
        </r>
      </text>
    </comment>
  </commentList>
</comments>
</file>

<file path=xl/sharedStrings.xml><?xml version="1.0" encoding="utf-8"?>
<sst xmlns="http://schemas.openxmlformats.org/spreadsheetml/2006/main" count="756" uniqueCount="132">
  <si>
    <t>FONDS REGIONAUX D'ART CONTEMPORAIN</t>
  </si>
  <si>
    <t xml:space="preserve">Liste des tableaux </t>
  </si>
  <si>
    <t>OEUVRES ACQUISES PAR LES FONDS RÉGIONAUX D'ART CONTEMPORAIN (NOMBRE CUMULÉ DEPUIS 1982)</t>
  </si>
  <si>
    <t xml:space="preserve">ACQUISITION PAR ACHATS ET DONS DES FONDS REGIONAUX D'ART CONTEMPORAIN </t>
  </si>
  <si>
    <t xml:space="preserve">BUDGETS DES FONDS RÉGIONAUX D'ART CONTEMPORAIN PAR FINANCEUR </t>
  </si>
  <si>
    <t xml:space="preserve">SUBVENTIONS DE L'ÉTAT ET DES RÉGIONS AUX FONDS RÉGIONAUX D'ART CONTEMPORAIN </t>
  </si>
  <si>
    <t>EVOLUTION DE LA FREQUENTATION DES FONDS REGIONAUX D'ART CONTEMPORAIN</t>
  </si>
  <si>
    <t>FREQUENTATION DES FONDS REGIONAUX D'ART CONTEMPORAIN PAR REGION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</si>
  <si>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Ministère de la Culture et de la Communication/ Direction générale de la création artistique</t>
    </r>
  </si>
  <si>
    <t>Unités</t>
  </si>
  <si>
    <t>ENSEMBLE</t>
  </si>
  <si>
    <t>Alsace</t>
  </si>
  <si>
    <t>Aquitaine</t>
  </si>
  <si>
    <t>Auvergne</t>
  </si>
  <si>
    <t>...</t>
  </si>
  <si>
    <t>Bourgogne</t>
  </si>
  <si>
    <t>Bretagne</t>
  </si>
  <si>
    <t>Centre</t>
  </si>
  <si>
    <t>Champagne-Ardenne</t>
  </si>
  <si>
    <t>Corse</t>
  </si>
  <si>
    <t>Franche-Comté</t>
  </si>
  <si>
    <t>Ile-de-France</t>
  </si>
  <si>
    <t>Languedoc-Roussillon</t>
  </si>
  <si>
    <t>Limousin**</t>
  </si>
  <si>
    <t>Lorraine</t>
  </si>
  <si>
    <t>Midi-Pyrénées</t>
  </si>
  <si>
    <t>Nord-Pas-de-Calais</t>
  </si>
  <si>
    <t>Basse-Normandie</t>
  </si>
  <si>
    <t>Haute-Normandie</t>
  </si>
  <si>
    <t>Pays de la Loire*</t>
  </si>
  <si>
    <t>Picardie</t>
  </si>
  <si>
    <t>Poitou-Charentes</t>
  </si>
  <si>
    <t>Provence-Alpes-Côte d'Azur</t>
  </si>
  <si>
    <t>Rhône-Alpes</t>
  </si>
  <si>
    <t>DOM</t>
  </si>
  <si>
    <t>- Martinique</t>
  </si>
  <si>
    <t>///</t>
  </si>
  <si>
    <t>- Réunion</t>
  </si>
  <si>
    <t>Nombre cumulé en fin d'année.</t>
  </si>
  <si>
    <t>Le Frac Corse a perdu dans un incendie fin 2000 la plupart de ses œuvres</t>
  </si>
  <si>
    <t>Midi-Pyrénées : comprend uniquement les œuvres d'art contemporain acquises par la section art contemporain et non les œuvres d'art moderne.</t>
  </si>
  <si>
    <t>*Pays-de-la-Loire : hors fonds Pereire et Gina Pereire.</t>
  </si>
  <si>
    <t xml:space="preserve">**Limousin: hors legs. </t>
  </si>
  <si>
    <t>En 2010 les FRAC IAC en Rhône-Alpes, les Abattoirs en Midi-Pyrénées et le Plateau sont aussi des centres d'art.</t>
  </si>
  <si>
    <t>Source: Ministère de la Culture et de la Communication/ Direction générale de la création artistique</t>
  </si>
  <si>
    <t xml:space="preserve">ACQUISITIONS PAR ACHATS ET DONS DES FONDS REGIONAUX D'ART CONTEMPORAIN </t>
  </si>
  <si>
    <t>Œuvres</t>
  </si>
  <si>
    <t>Total</t>
  </si>
  <si>
    <t>…</t>
  </si>
  <si>
    <t>-</t>
  </si>
  <si>
    <t>nc</t>
  </si>
  <si>
    <t>Île-de-France</t>
  </si>
  <si>
    <t>Limousin</t>
  </si>
  <si>
    <t>Nord - Pas-de-Calais</t>
  </si>
  <si>
    <t>Pays de la Loire</t>
  </si>
  <si>
    <t>Martinique</t>
  </si>
  <si>
    <t xml:space="preserve"> ///</t>
  </si>
  <si>
    <t>Réunion</t>
  </si>
  <si>
    <t>Artistes concernés</t>
  </si>
  <si>
    <t>Euros courants</t>
  </si>
  <si>
    <t>Diffusion - fonctionnement</t>
  </si>
  <si>
    <t>- MCC-DGCA(exDAP)/DRAC</t>
  </si>
  <si>
    <t>-  MCC - autres directions</t>
  </si>
  <si>
    <t>- Autres ministères</t>
  </si>
  <si>
    <t>- Régions</t>
  </si>
  <si>
    <t>- Départements</t>
  </si>
  <si>
    <t>- Communes</t>
  </si>
  <si>
    <t>- Autres, dont recettes propres</t>
  </si>
  <si>
    <t>Acquisition</t>
  </si>
  <si>
    <t>- MCC -DGCA(ex DAP)/DRAC</t>
  </si>
  <si>
    <t>- autres</t>
  </si>
  <si>
    <t xml:space="preserve">DAP : Délégation aux arts plastiques du ministère de la Culture, devient </t>
  </si>
  <si>
    <t>en 2010 direction générale de la création artistique (DGCA).</t>
  </si>
  <si>
    <t xml:space="preserve">Le FRAC de Corse, qui a perdu la majorité de ses oeuvres dans un </t>
  </si>
  <si>
    <t>incendie fin 2000, n'est plus décompté dans les FRAC depuis 2001.</t>
  </si>
  <si>
    <t xml:space="preserve">En 2002, s'ouvre en Midi-Pyrénées les Abattoirs, fusion du FRAC, d'un </t>
  </si>
  <si>
    <t xml:space="preserve">musée et d'un centre d'art, les subventions de fonctionnement sont </t>
  </si>
  <si>
    <t xml:space="preserve">depuis versées à ce centre. Il en est de même pour  l'Institut d'art </t>
  </si>
  <si>
    <t>contemporain (IAC) de Rhône-Alpes.</t>
  </si>
  <si>
    <t>Milliers d'euros courants</t>
  </si>
  <si>
    <t>Midi-Pyrénées/Les Abattoirs</t>
  </si>
  <si>
    <t>Rhône-Alpes/Le nouveau musée</t>
  </si>
  <si>
    <t>- Guadeloupe</t>
  </si>
  <si>
    <t>Subventions de l'État</t>
  </si>
  <si>
    <t>Subventions des régions</t>
  </si>
  <si>
    <t xml:space="preserve">Subventions de fonctionnement -diffusion et d'acquisition de l'État </t>
  </si>
  <si>
    <t xml:space="preserve">(directions centrales du ministère de la Culture, DRAC et autres </t>
  </si>
  <si>
    <t xml:space="preserve">ministères) et des régions. Non compris les subventions des autres </t>
  </si>
  <si>
    <t>partenires des FRAC.</t>
  </si>
  <si>
    <t xml:space="preserve">En 1998, le FRAC Rhône-Alpes a fusionné avec le Nouveau musée de </t>
  </si>
  <si>
    <t xml:space="preserve">Villeurbanne, ils forment l'Institut d'art contemporain (IAC). En 2002, </t>
  </si>
  <si>
    <t xml:space="preserve">s'ouvre en Midi-Pyrénées les Abattoirs, fusion du FRAC, d'un musée et </t>
  </si>
  <si>
    <t xml:space="preserve">dun centre d'art. A partir de ces dates, les subventions de </t>
  </si>
  <si>
    <t xml:space="preserve">fonctionnement pour ces établissements sont inscrites avec les centres </t>
  </si>
  <si>
    <t xml:space="preserve">d'art, ne sont comptabilisés dans ce tableau que les subventions </t>
  </si>
  <si>
    <t>d'acquisition.</t>
  </si>
  <si>
    <t>A partir de 2010, prise en compte du FRAC d'Île-de-France : le Plateau.</t>
  </si>
  <si>
    <t>FRÉQUENTATION DES STRUCTURES D'ART CONTEMPORAIN SOUTENUES PAR LE MINISTÈRE DE LA CULTURE ET DE LA COMMUNICATION</t>
  </si>
  <si>
    <t>Total FRAC</t>
  </si>
  <si>
    <r>
      <rPr>
        <sz val="8"/>
        <rFont val="Arial"/>
        <family val="2"/>
      </rPr>
      <t xml:space="preserve">- </t>
    </r>
    <r>
      <rPr>
        <i/>
        <sz val="8"/>
        <rFont val="Arial"/>
        <family val="2"/>
      </rPr>
      <t>dont</t>
    </r>
    <r>
      <rPr>
        <sz val="8"/>
        <rFont val="Arial"/>
        <family val="2"/>
      </rPr>
      <t xml:space="preserve"> scolaires</t>
    </r>
  </si>
  <si>
    <t>Les fréquentations des Frac (Fonds régionaux d'art contemporain) de Midi-Pyrénées et Rhône-Alpes, associés à des centres d'art, sont comptabilisées dans les FRAC.</t>
  </si>
  <si>
    <t>Les fréquentations tiennent compte  des expositions et événements dans et hors les murs,  hors expositions internationales.</t>
  </si>
  <si>
    <t>FRAC ALSACE</t>
  </si>
  <si>
    <t>FRAC AQUITAINE</t>
  </si>
  <si>
    <t>FRAC AUVERGNE</t>
  </si>
  <si>
    <t>FRAC BRETAGNE</t>
  </si>
  <si>
    <t>FRAC BOURGOGNE</t>
  </si>
  <si>
    <t>FRAC CENTRE</t>
  </si>
  <si>
    <t>FRAC CHAMPAGNE-ARDENNE</t>
  </si>
  <si>
    <t>FRAC FRANCHE-COMTE</t>
  </si>
  <si>
    <t>FRAC ILE-DE-France/ Le Plateau</t>
  </si>
  <si>
    <t>FRAC LANGUEDOC-ROUSSILLON</t>
  </si>
  <si>
    <t>FRAC LIMOUSIN</t>
  </si>
  <si>
    <t>FRAC  LORRAINE</t>
  </si>
  <si>
    <t>FRAC MIDI-PYRENEES / Les abattoirs</t>
  </si>
  <si>
    <t>FRAC NORD PAS DE CALAIS</t>
  </si>
  <si>
    <t>FRAC BASSE-NORMANDIE</t>
  </si>
  <si>
    <t xml:space="preserve">FRAC HAUTE-NORMANDIE </t>
  </si>
  <si>
    <t>FRAC PAYS DE LA LOIRE</t>
  </si>
  <si>
    <t>FRAC PICARDIE</t>
  </si>
  <si>
    <t xml:space="preserve">FRAC POITOU-CHARENTES </t>
  </si>
  <si>
    <t>FRAC PROVENCE-ALPES- COTE D'AZUR</t>
  </si>
  <si>
    <t>FRAC RHONE-ALPES</t>
  </si>
  <si>
    <t>FRAC REUNION</t>
  </si>
  <si>
    <r>
      <rPr>
        <b/>
        <i/>
        <sz val="8"/>
        <rFont val="Arial"/>
        <family val="2"/>
      </rPr>
      <t>dont</t>
    </r>
    <r>
      <rPr>
        <b/>
        <sz val="8"/>
        <rFont val="Arial"/>
        <family val="2"/>
      </rPr>
      <t xml:space="preserve"> scolaires</t>
    </r>
  </si>
  <si>
    <t>Euros constants</t>
  </si>
  <si>
    <t>Déflateur (IPC Insee)</t>
  </si>
  <si>
    <t>160 000 visiteurs non comptablisé sur une expo d'un eouvre dans un Musée (=Prêt)</t>
  </si>
  <si>
    <t>400 500 visiteurs pour expo des frac au centre G. Pompidou non comptabilisés</t>
  </si>
  <si>
    <t>FREQUENTATION DES FONDS REGIONAUX D'ART CONTEMPORAIN PAR REGION (hors expos à l'étranger)</t>
  </si>
  <si>
    <t>Total y compris centres d’art**</t>
  </si>
  <si>
    <t>** y compris Jeu de Paume et Palais de Tokyo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</si>
</sst>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* #,##0.00&quot;    &quot;;\-* #,##0.00&quot;    &quot;;\ * \-#&quot;    &quot;;\ @\ "/>
    <numFmt numFmtId="165" formatCode="#,##0.0"/>
    <numFmt numFmtId="166" formatCode="#,##0.000"/>
    <numFmt numFmtId="167" formatCode="#,##0.0000"/>
    <numFmt numFmtId="168" formatCode="#,##0.00000"/>
    <numFmt numFmtId="169" formatCode="0.00000"/>
    <numFmt numFmtId="170" formatCode="0.0000"/>
    <numFmt numFmtId="171" formatCode="0.000"/>
    <numFmt numFmtId="172" formatCode="0.0"/>
    <numFmt numFmtId="173" formatCode="0.0%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NumberFormat="1" applyFont="1" applyFill="1" applyBorder="1" applyAlignment="1">
      <alignment/>
    </xf>
    <xf numFmtId="3" fontId="3" fillId="0" borderId="12" xfId="46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/>
    </xf>
    <xf numFmtId="3" fontId="3" fillId="0" borderId="0" xfId="46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3" fontId="3" fillId="0" borderId="10" xfId="46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3" fontId="4" fillId="34" borderId="12" xfId="0" applyNumberFormat="1" applyFont="1" applyFill="1" applyBorder="1" applyAlignment="1">
      <alignment horizontal="right"/>
    </xf>
    <xf numFmtId="0" fontId="3" fillId="34" borderId="0" xfId="0" applyNumberFormat="1" applyFont="1" applyFill="1" applyBorder="1" applyAlignment="1">
      <alignment/>
    </xf>
    <xf numFmtId="3" fontId="3" fillId="34" borderId="0" xfId="46" applyNumberFormat="1" applyFont="1" applyFill="1" applyBorder="1" applyAlignment="1" applyProtection="1">
      <alignment horizontal="right"/>
      <protection/>
    </xf>
    <xf numFmtId="3" fontId="3" fillId="34" borderId="0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/>
    </xf>
    <xf numFmtId="3" fontId="3" fillId="34" borderId="10" xfId="46" applyNumberFormat="1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3" fontId="50" fillId="0" borderId="0" xfId="0" applyNumberFormat="1" applyFont="1" applyAlignment="1">
      <alignment horizontal="right"/>
    </xf>
    <xf numFmtId="0" fontId="50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2" fillId="0" borderId="0" xfId="44" applyNumberFormat="1" applyFill="1" applyBorder="1" applyAlignment="1" applyProtection="1">
      <alignment/>
      <protection/>
    </xf>
    <xf numFmtId="3" fontId="3" fillId="35" borderId="0" xfId="46" applyNumberFormat="1" applyFont="1" applyFill="1" applyBorder="1" applyAlignment="1" applyProtection="1">
      <alignment horizontal="right"/>
      <protection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3" fontId="51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3" fontId="51" fillId="34" borderId="0" xfId="0" applyNumberFormat="1" applyFont="1" applyFill="1" applyBorder="1" applyAlignment="1">
      <alignment horizontal="right"/>
    </xf>
    <xf numFmtId="3" fontId="51" fillId="0" borderId="0" xfId="0" applyNumberFormat="1" applyFont="1" applyBorder="1" applyAlignment="1">
      <alignment/>
    </xf>
    <xf numFmtId="3" fontId="51" fillId="36" borderId="0" xfId="0" applyNumberFormat="1" applyFont="1" applyFill="1" applyBorder="1" applyAlignment="1">
      <alignment/>
    </xf>
    <xf numFmtId="3" fontId="50" fillId="0" borderId="0" xfId="46" applyNumberFormat="1" applyFont="1" applyFill="1" applyBorder="1" applyAlignment="1" applyProtection="1">
      <alignment horizontal="right"/>
      <protection/>
    </xf>
    <xf numFmtId="3" fontId="50" fillId="34" borderId="0" xfId="0" applyNumberFormat="1" applyFont="1" applyFill="1" applyBorder="1" applyAlignment="1">
      <alignment horizontal="right"/>
    </xf>
    <xf numFmtId="3" fontId="51" fillId="0" borderId="0" xfId="46" applyNumberFormat="1" applyFont="1" applyFill="1" applyBorder="1" applyAlignment="1" applyProtection="1">
      <alignment horizontal="right"/>
      <protection/>
    </xf>
    <xf numFmtId="3" fontId="52" fillId="0" borderId="0" xfId="46" applyNumberFormat="1" applyFont="1" applyFill="1" applyBorder="1" applyAlignment="1" applyProtection="1">
      <alignment horizontal="right"/>
      <protection/>
    </xf>
    <xf numFmtId="3" fontId="50" fillId="0" borderId="12" xfId="46" applyNumberFormat="1" applyFont="1" applyFill="1" applyBorder="1" applyAlignment="1" applyProtection="1">
      <alignment horizontal="right"/>
      <protection/>
    </xf>
    <xf numFmtId="3" fontId="50" fillId="0" borderId="0" xfId="0" applyNumberFormat="1" applyFont="1" applyFill="1" applyBorder="1" applyAlignment="1">
      <alignment horizontal="right"/>
    </xf>
    <xf numFmtId="3" fontId="50" fillId="35" borderId="0" xfId="46" applyNumberFormat="1" applyFont="1" applyFill="1" applyBorder="1" applyAlignment="1" applyProtection="1">
      <alignment horizontal="right"/>
      <protection/>
    </xf>
    <xf numFmtId="3" fontId="50" fillId="34" borderId="0" xfId="46" applyNumberFormat="1" applyFont="1" applyFill="1" applyBorder="1" applyAlignment="1" applyProtection="1">
      <alignment horizontal="right"/>
      <protection/>
    </xf>
    <xf numFmtId="0" fontId="50" fillId="34" borderId="10" xfId="0" applyFont="1" applyFill="1" applyBorder="1" applyAlignment="1">
      <alignment horizontal="right"/>
    </xf>
    <xf numFmtId="3" fontId="50" fillId="0" borderId="1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="80" zoomScaleNormal="80" zoomScalePageLayoutView="0" workbookViewId="0" topLeftCell="A4">
      <selection activeCell="B14" sqref="B14"/>
    </sheetView>
  </sheetViews>
  <sheetFormatPr defaultColWidth="11.00390625" defaultRowHeight="12.75" customHeight="1"/>
  <cols>
    <col min="1" max="3" width="11.00390625" style="0" customWidth="1"/>
    <col min="4" max="4" width="99.00390625" style="0" customWidth="1"/>
  </cols>
  <sheetData>
    <row r="1" ht="12.75" customHeight="1">
      <c r="A1" s="1" t="s">
        <v>0</v>
      </c>
    </row>
    <row r="8" ht="12.75" customHeight="1">
      <c r="A8" s="2" t="s">
        <v>1</v>
      </c>
    </row>
    <row r="9" ht="12.75" customHeight="1">
      <c r="B9" s="61" t="s">
        <v>2</v>
      </c>
    </row>
    <row r="10" ht="12.75" customHeight="1">
      <c r="B10" s="61" t="s">
        <v>3</v>
      </c>
    </row>
    <row r="11" ht="12.75" customHeight="1">
      <c r="B11" s="3" t="s">
        <v>4</v>
      </c>
    </row>
    <row r="12" ht="12.75" customHeight="1">
      <c r="B12" s="3" t="s">
        <v>5</v>
      </c>
    </row>
    <row r="13" ht="12.75" customHeight="1">
      <c r="B13" s="61" t="s">
        <v>6</v>
      </c>
    </row>
    <row r="14" ht="12.75" customHeight="1">
      <c r="B14" s="3" t="s">
        <v>7</v>
      </c>
    </row>
    <row r="20" ht="12.75" customHeight="1">
      <c r="A20" s="1" t="s">
        <v>8</v>
      </c>
    </row>
  </sheetData>
  <sheetProtection selectLockedCells="1" selectUnlockedCells="1"/>
  <hyperlinks>
    <hyperlink ref="B9" location="'Acquisitions nombre cumulé'!A1" display="OEUVRES ACQUISES PAR LES FONDS RÉGIONAUX D'ART CONTEMPORAIN (NOMBRE CUMULÉ DEPUIS 1982)"/>
    <hyperlink ref="B10" location="'Acquisitions nombre et artistes'!A1" display="ACQUISITION PAR ACHATS ET DONS DES FONDS REGIONAUX D'ART CONTEMPORAIN "/>
    <hyperlink ref="B11" location="budget!A8" display="BUDGETS DES FONDS RÉGIONAUX D'ART CONTEMPORAIN PAR FINANCEUR "/>
    <hyperlink ref="B12" location="'subvention Etat-régions'!A8" display="SUBVENTIONS DE L'ÉTAT ET DES RÉGIONS AUX FONDS RÉGIONAUX D'ART CONTEMPORAIN "/>
    <hyperlink ref="B13" location="'Evolution fréquentation'!A1" display="EVOLUTION DE LA FREQUENTATION DES FONDS REGIONAUX D'ART CONTEMPORAIN"/>
    <hyperlink ref="B14" location="'Fréquentation par région'!A1" display="FREQUENTATION DES FONDS REGIONAUX D'ART CONTEMPORAIN PAR REGION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AB33" sqref="AB33"/>
    </sheetView>
  </sheetViews>
  <sheetFormatPr defaultColWidth="11.421875" defaultRowHeight="12.75"/>
  <cols>
    <col min="1" max="1" width="22.140625" style="4" customWidth="1"/>
    <col min="2" max="4" width="4.8515625" style="4" bestFit="1" customWidth="1"/>
    <col min="5" max="28" width="5.7109375" style="4" bestFit="1" customWidth="1"/>
    <col min="29" max="29" width="7.57421875" style="4" customWidth="1"/>
    <col min="30" max="16384" width="11.421875" style="4" customWidth="1"/>
  </cols>
  <sheetData>
    <row r="1" ht="11.25">
      <c r="A1" s="5" t="s">
        <v>2</v>
      </c>
    </row>
    <row r="2" ht="11.25">
      <c r="A2" s="6" t="s">
        <v>9</v>
      </c>
    </row>
    <row r="3" ht="11.25">
      <c r="A3" s="6"/>
    </row>
    <row r="4" ht="11.25">
      <c r="A4" s="7"/>
    </row>
    <row r="5" spans="1:29" ht="11.25">
      <c r="A5" s="8"/>
      <c r="B5" s="9">
        <v>1990</v>
      </c>
      <c r="C5" s="9">
        <v>1991</v>
      </c>
      <c r="D5" s="9">
        <v>1992</v>
      </c>
      <c r="E5" s="9">
        <v>1993</v>
      </c>
      <c r="F5" s="9">
        <v>1994</v>
      </c>
      <c r="G5" s="9">
        <v>1995</v>
      </c>
      <c r="H5" s="9">
        <v>1996</v>
      </c>
      <c r="I5" s="9">
        <v>1997</v>
      </c>
      <c r="J5" s="9">
        <v>1998</v>
      </c>
      <c r="K5" s="9">
        <v>1999</v>
      </c>
      <c r="L5" s="9">
        <v>2000</v>
      </c>
      <c r="M5" s="9">
        <v>2001</v>
      </c>
      <c r="N5" s="9">
        <v>2002</v>
      </c>
      <c r="O5" s="9">
        <v>2003</v>
      </c>
      <c r="P5" s="9">
        <v>2004</v>
      </c>
      <c r="Q5" s="9">
        <v>2005</v>
      </c>
      <c r="R5" s="9">
        <v>2006</v>
      </c>
      <c r="S5" s="9">
        <v>2007</v>
      </c>
      <c r="T5" s="9">
        <v>2008</v>
      </c>
      <c r="U5" s="9">
        <v>2009</v>
      </c>
      <c r="V5" s="9">
        <v>2010</v>
      </c>
      <c r="W5" s="9">
        <v>2011</v>
      </c>
      <c r="X5" s="9">
        <v>2012</v>
      </c>
      <c r="Y5" s="9">
        <v>2013</v>
      </c>
      <c r="Z5" s="9">
        <v>2014</v>
      </c>
      <c r="AA5" s="9">
        <v>2015</v>
      </c>
      <c r="AB5" s="9">
        <v>2016</v>
      </c>
      <c r="AC5" s="9">
        <v>2017</v>
      </c>
    </row>
    <row r="6" spans="1:29" ht="11.25">
      <c r="A6" s="10" t="s">
        <v>10</v>
      </c>
      <c r="B6" s="11">
        <f aca="true" t="shared" si="0" ref="B6:AA6">SUM(B7:B31)</f>
        <v>8857</v>
      </c>
      <c r="C6" s="11">
        <f t="shared" si="0"/>
        <v>9405</v>
      </c>
      <c r="D6" s="11">
        <f t="shared" si="0"/>
        <v>9952</v>
      </c>
      <c r="E6" s="11">
        <f t="shared" si="0"/>
        <v>10726</v>
      </c>
      <c r="F6" s="11">
        <f t="shared" si="0"/>
        <v>11370</v>
      </c>
      <c r="G6" s="11">
        <f t="shared" si="0"/>
        <v>11990</v>
      </c>
      <c r="H6" s="11">
        <f t="shared" si="0"/>
        <v>13068</v>
      </c>
      <c r="I6" s="11">
        <f t="shared" si="0"/>
        <v>12659</v>
      </c>
      <c r="J6" s="11">
        <f t="shared" si="0"/>
        <v>15342</v>
      </c>
      <c r="K6" s="11">
        <f t="shared" si="0"/>
        <v>16232</v>
      </c>
      <c r="L6" s="11">
        <f t="shared" si="0"/>
        <v>17422</v>
      </c>
      <c r="M6" s="11">
        <f t="shared" si="0"/>
        <v>18532</v>
      </c>
      <c r="N6" s="11">
        <f t="shared" si="0"/>
        <v>19274</v>
      </c>
      <c r="O6" s="11">
        <f t="shared" si="0"/>
        <v>20160</v>
      </c>
      <c r="P6" s="11">
        <f t="shared" si="0"/>
        <v>21471</v>
      </c>
      <c r="Q6" s="11">
        <f t="shared" si="0"/>
        <v>22315</v>
      </c>
      <c r="R6" s="11">
        <f t="shared" si="0"/>
        <v>22854</v>
      </c>
      <c r="S6" s="11">
        <f t="shared" si="0"/>
        <v>24075</v>
      </c>
      <c r="T6" s="11">
        <f t="shared" si="0"/>
        <v>25497</v>
      </c>
      <c r="U6" s="11">
        <f t="shared" si="0"/>
        <v>26410</v>
      </c>
      <c r="V6" s="11">
        <f t="shared" si="0"/>
        <v>27362</v>
      </c>
      <c r="W6" s="11">
        <f t="shared" si="0"/>
        <v>28246</v>
      </c>
      <c r="X6" s="11">
        <f t="shared" si="0"/>
        <v>29112</v>
      </c>
      <c r="Y6" s="11">
        <f t="shared" si="0"/>
        <v>30312</v>
      </c>
      <c r="Z6" s="11">
        <f t="shared" si="0"/>
        <v>31257</v>
      </c>
      <c r="AA6" s="11">
        <f t="shared" si="0"/>
        <v>32040</v>
      </c>
      <c r="AB6" s="11">
        <f>SUM(AB7:AB31)</f>
        <v>33411</v>
      </c>
      <c r="AC6" s="11">
        <f>SUM(AC7:AC31)</f>
        <v>34288</v>
      </c>
    </row>
    <row r="7" spans="1:30" ht="11.25">
      <c r="A7" s="4" t="s">
        <v>11</v>
      </c>
      <c r="B7" s="12">
        <v>601</v>
      </c>
      <c r="C7" s="12">
        <v>605</v>
      </c>
      <c r="D7" s="12">
        <v>641</v>
      </c>
      <c r="E7" s="12">
        <v>674</v>
      </c>
      <c r="F7" s="12">
        <v>700</v>
      </c>
      <c r="G7" s="12">
        <v>767</v>
      </c>
      <c r="H7" s="12">
        <v>767</v>
      </c>
      <c r="I7" s="12">
        <v>892</v>
      </c>
      <c r="J7" s="12">
        <v>909</v>
      </c>
      <c r="K7" s="12">
        <v>966</v>
      </c>
      <c r="L7" s="12">
        <v>1002</v>
      </c>
      <c r="M7" s="12">
        <v>1026</v>
      </c>
      <c r="N7" s="12">
        <v>1072</v>
      </c>
      <c r="O7" s="12">
        <v>1135</v>
      </c>
      <c r="P7" s="12">
        <v>1178</v>
      </c>
      <c r="Q7" s="12">
        <v>1242</v>
      </c>
      <c r="R7" s="12">
        <v>1266</v>
      </c>
      <c r="S7" s="12">
        <v>1307</v>
      </c>
      <c r="T7" s="12">
        <v>1382</v>
      </c>
      <c r="U7" s="12">
        <v>1409</v>
      </c>
      <c r="V7" s="12">
        <v>1453</v>
      </c>
      <c r="W7" s="12">
        <v>1472</v>
      </c>
      <c r="X7" s="12">
        <v>1513</v>
      </c>
      <c r="Y7" s="12">
        <v>1526</v>
      </c>
      <c r="Z7" s="12">
        <v>1584</v>
      </c>
      <c r="AA7" s="12">
        <v>1642</v>
      </c>
      <c r="AB7" s="12">
        <v>1665</v>
      </c>
      <c r="AC7" s="4">
        <v>1702</v>
      </c>
      <c r="AD7" s="30"/>
    </row>
    <row r="8" spans="1:30" ht="11.25">
      <c r="A8" s="4" t="s">
        <v>12</v>
      </c>
      <c r="B8" s="12">
        <v>606</v>
      </c>
      <c r="C8" s="12">
        <v>632</v>
      </c>
      <c r="D8" s="12">
        <v>633</v>
      </c>
      <c r="E8" s="12">
        <v>669</v>
      </c>
      <c r="F8" s="12">
        <v>673</v>
      </c>
      <c r="G8" s="12">
        <v>694</v>
      </c>
      <c r="H8" s="12">
        <v>711</v>
      </c>
      <c r="I8" s="12">
        <v>727</v>
      </c>
      <c r="J8" s="12">
        <v>779</v>
      </c>
      <c r="K8" s="12">
        <v>786</v>
      </c>
      <c r="L8" s="12">
        <v>895</v>
      </c>
      <c r="M8" s="12">
        <v>909</v>
      </c>
      <c r="N8" s="12">
        <v>928</v>
      </c>
      <c r="O8" s="12">
        <v>933</v>
      </c>
      <c r="P8" s="12">
        <v>964</v>
      </c>
      <c r="Q8" s="12">
        <v>965</v>
      </c>
      <c r="R8" s="12">
        <v>975</v>
      </c>
      <c r="S8" s="12">
        <v>996</v>
      </c>
      <c r="T8" s="12">
        <v>1015</v>
      </c>
      <c r="U8" s="12">
        <v>1048</v>
      </c>
      <c r="V8" s="12">
        <v>1066</v>
      </c>
      <c r="W8" s="12">
        <v>1086</v>
      </c>
      <c r="X8" s="12">
        <v>1117</v>
      </c>
      <c r="Y8" s="12">
        <v>1144</v>
      </c>
      <c r="Z8" s="12">
        <v>1167</v>
      </c>
      <c r="AA8" s="12">
        <v>1188</v>
      </c>
      <c r="AB8" s="12">
        <v>1252</v>
      </c>
      <c r="AC8" s="4">
        <v>1281</v>
      </c>
      <c r="AD8" s="30"/>
    </row>
    <row r="9" spans="1:30" ht="11.25">
      <c r="A9" s="4" t="s">
        <v>13</v>
      </c>
      <c r="B9" s="12">
        <v>86</v>
      </c>
      <c r="C9" s="12">
        <v>97</v>
      </c>
      <c r="D9" s="12">
        <v>107</v>
      </c>
      <c r="E9" s="12">
        <v>113</v>
      </c>
      <c r="F9" s="12">
        <v>127</v>
      </c>
      <c r="G9" s="12">
        <v>127</v>
      </c>
      <c r="H9" s="12">
        <v>127</v>
      </c>
      <c r="I9" s="12" t="s">
        <v>14</v>
      </c>
      <c r="J9" s="12">
        <v>202</v>
      </c>
      <c r="K9" s="12">
        <v>215</v>
      </c>
      <c r="L9" s="12">
        <v>215</v>
      </c>
      <c r="M9" s="12">
        <v>215</v>
      </c>
      <c r="N9" s="12">
        <v>215</v>
      </c>
      <c r="O9" s="12">
        <v>228</v>
      </c>
      <c r="P9" s="12">
        <v>243</v>
      </c>
      <c r="Q9" s="12">
        <v>253</v>
      </c>
      <c r="R9" s="12">
        <v>318</v>
      </c>
      <c r="S9" s="12">
        <v>327</v>
      </c>
      <c r="T9" s="12">
        <v>353</v>
      </c>
      <c r="U9" s="12">
        <v>368</v>
      </c>
      <c r="V9" s="12">
        <v>368</v>
      </c>
      <c r="W9" s="12">
        <v>401</v>
      </c>
      <c r="X9" s="12">
        <v>437</v>
      </c>
      <c r="Y9" s="12">
        <v>487</v>
      </c>
      <c r="Z9" s="12">
        <v>526</v>
      </c>
      <c r="AA9" s="12">
        <v>551</v>
      </c>
      <c r="AB9" s="12">
        <v>621</v>
      </c>
      <c r="AC9" s="4">
        <v>634</v>
      </c>
      <c r="AD9" s="30"/>
    </row>
    <row r="10" spans="1:30" ht="11.25">
      <c r="A10" s="4" t="s">
        <v>15</v>
      </c>
      <c r="B10" s="12">
        <v>141</v>
      </c>
      <c r="C10" s="12">
        <v>141</v>
      </c>
      <c r="D10" s="12">
        <v>150</v>
      </c>
      <c r="E10" s="12">
        <v>150</v>
      </c>
      <c r="F10" s="12">
        <v>150</v>
      </c>
      <c r="G10" s="12">
        <v>163</v>
      </c>
      <c r="H10" s="12">
        <v>179</v>
      </c>
      <c r="I10" s="12" t="s">
        <v>14</v>
      </c>
      <c r="J10" s="12">
        <v>287</v>
      </c>
      <c r="K10" s="12">
        <v>376</v>
      </c>
      <c r="L10" s="12">
        <v>392</v>
      </c>
      <c r="M10" s="12">
        <v>421</v>
      </c>
      <c r="N10" s="12">
        <v>456</v>
      </c>
      <c r="O10" s="12">
        <v>462</v>
      </c>
      <c r="P10" s="12">
        <v>484</v>
      </c>
      <c r="Q10" s="12">
        <v>531</v>
      </c>
      <c r="R10" s="12">
        <v>576</v>
      </c>
      <c r="S10" s="12">
        <v>592</v>
      </c>
      <c r="T10" s="12">
        <v>621</v>
      </c>
      <c r="U10" s="12">
        <v>635</v>
      </c>
      <c r="V10" s="12">
        <v>651</v>
      </c>
      <c r="W10" s="12">
        <v>651</v>
      </c>
      <c r="X10" s="12">
        <v>651</v>
      </c>
      <c r="Y10" s="12">
        <v>659</v>
      </c>
      <c r="Z10" s="12">
        <v>668</v>
      </c>
      <c r="AA10" s="12">
        <v>670</v>
      </c>
      <c r="AB10" s="12">
        <v>681</v>
      </c>
      <c r="AC10" s="4">
        <v>682</v>
      </c>
      <c r="AD10" s="30"/>
    </row>
    <row r="11" spans="1:30" ht="11.25">
      <c r="A11" s="4" t="s">
        <v>16</v>
      </c>
      <c r="B11" s="12">
        <v>1012</v>
      </c>
      <c r="C11" s="12">
        <v>1055</v>
      </c>
      <c r="D11" s="12">
        <v>1111</v>
      </c>
      <c r="E11" s="12">
        <v>1136</v>
      </c>
      <c r="F11" s="12">
        <v>1163</v>
      </c>
      <c r="G11" s="12">
        <v>1197</v>
      </c>
      <c r="H11" s="12">
        <v>1439</v>
      </c>
      <c r="I11" s="12">
        <v>1569</v>
      </c>
      <c r="J11" s="12">
        <v>1603</v>
      </c>
      <c r="K11" s="12">
        <v>1627</v>
      </c>
      <c r="L11" s="12">
        <v>1761</v>
      </c>
      <c r="M11" s="12">
        <v>1871</v>
      </c>
      <c r="N11" s="12">
        <v>1971</v>
      </c>
      <c r="O11" s="12">
        <v>2033</v>
      </c>
      <c r="P11" s="12">
        <v>2196</v>
      </c>
      <c r="Q11" s="12">
        <v>2293</v>
      </c>
      <c r="R11" s="12">
        <v>2383</v>
      </c>
      <c r="S11" s="12">
        <v>2537</v>
      </c>
      <c r="T11" s="12">
        <v>2683</v>
      </c>
      <c r="U11" s="12">
        <v>2792</v>
      </c>
      <c r="V11" s="12">
        <v>3020</v>
      </c>
      <c r="W11" s="12">
        <v>3187</v>
      </c>
      <c r="X11" s="12">
        <v>3225</v>
      </c>
      <c r="Y11" s="12">
        <v>3309</v>
      </c>
      <c r="Z11" s="12">
        <v>3393</v>
      </c>
      <c r="AA11" s="12">
        <v>3433</v>
      </c>
      <c r="AB11" s="12">
        <v>3485</v>
      </c>
      <c r="AC11" s="30">
        <v>3561</v>
      </c>
      <c r="AD11" s="30"/>
    </row>
    <row r="12" spans="1:30" ht="11.25">
      <c r="A12" s="4" t="s">
        <v>17</v>
      </c>
      <c r="B12" s="12">
        <v>183</v>
      </c>
      <c r="C12" s="12">
        <v>211</v>
      </c>
      <c r="D12" s="12">
        <v>254</v>
      </c>
      <c r="E12" s="12">
        <v>422</v>
      </c>
      <c r="F12" s="12">
        <v>498</v>
      </c>
      <c r="G12" s="12">
        <v>618</v>
      </c>
      <c r="H12" s="12">
        <v>981</v>
      </c>
      <c r="I12" s="12" t="s">
        <v>14</v>
      </c>
      <c r="J12" s="12">
        <v>1260</v>
      </c>
      <c r="K12" s="12">
        <v>1352</v>
      </c>
      <c r="L12" s="12">
        <v>1784</v>
      </c>
      <c r="M12" s="12">
        <v>2057</v>
      </c>
      <c r="N12" s="12">
        <v>2085</v>
      </c>
      <c r="O12" s="12">
        <v>2153</v>
      </c>
      <c r="P12" s="12">
        <v>2452</v>
      </c>
      <c r="Q12" s="12">
        <v>2491</v>
      </c>
      <c r="R12" s="12">
        <v>2341</v>
      </c>
      <c r="S12" s="12">
        <v>2618</v>
      </c>
      <c r="T12" s="12">
        <v>3150</v>
      </c>
      <c r="U12" s="12">
        <v>3229</v>
      </c>
      <c r="V12" s="12">
        <v>3370</v>
      </c>
      <c r="W12" s="12">
        <v>3484</v>
      </c>
      <c r="X12" s="12">
        <v>3505</v>
      </c>
      <c r="Y12" s="12">
        <v>3666</v>
      </c>
      <c r="Z12" s="12">
        <v>3716</v>
      </c>
      <c r="AA12" s="12">
        <v>3815</v>
      </c>
      <c r="AB12" s="12">
        <v>4294</v>
      </c>
      <c r="AC12" s="30">
        <v>4342</v>
      </c>
      <c r="AD12" s="30"/>
    </row>
    <row r="13" spans="1:30" ht="11.25">
      <c r="A13" s="4" t="s">
        <v>18</v>
      </c>
      <c r="B13" s="12">
        <v>252</v>
      </c>
      <c r="C13" s="12">
        <v>258</v>
      </c>
      <c r="D13" s="12">
        <v>267</v>
      </c>
      <c r="E13" s="12">
        <v>289</v>
      </c>
      <c r="F13" s="12">
        <v>306</v>
      </c>
      <c r="G13" s="12">
        <v>308</v>
      </c>
      <c r="H13" s="12">
        <v>321</v>
      </c>
      <c r="I13" s="12">
        <v>322</v>
      </c>
      <c r="J13" s="12">
        <v>356</v>
      </c>
      <c r="K13" s="12">
        <v>407</v>
      </c>
      <c r="L13" s="12">
        <v>422</v>
      </c>
      <c r="M13" s="12">
        <v>507</v>
      </c>
      <c r="N13" s="12">
        <v>526</v>
      </c>
      <c r="O13" s="12">
        <v>564</v>
      </c>
      <c r="P13" s="12">
        <v>612</v>
      </c>
      <c r="Q13" s="12">
        <v>619</v>
      </c>
      <c r="R13" s="12">
        <v>638</v>
      </c>
      <c r="S13" s="12">
        <v>664</v>
      </c>
      <c r="T13" s="12">
        <v>681</v>
      </c>
      <c r="U13" s="12">
        <v>704</v>
      </c>
      <c r="V13" s="12">
        <v>729</v>
      </c>
      <c r="W13" s="12">
        <v>767</v>
      </c>
      <c r="X13" s="12">
        <v>790</v>
      </c>
      <c r="Y13" s="12">
        <v>814</v>
      </c>
      <c r="Z13" s="12">
        <v>927</v>
      </c>
      <c r="AA13" s="12">
        <v>933</v>
      </c>
      <c r="AB13" s="12">
        <v>951</v>
      </c>
      <c r="AC13" s="4">
        <v>970</v>
      </c>
      <c r="AD13" s="30"/>
    </row>
    <row r="14" spans="1:30" ht="11.25">
      <c r="A14" s="4" t="s">
        <v>19</v>
      </c>
      <c r="B14" s="12">
        <v>59</v>
      </c>
      <c r="C14" s="12">
        <v>75</v>
      </c>
      <c r="D14" s="12">
        <v>91</v>
      </c>
      <c r="E14" s="12">
        <v>91</v>
      </c>
      <c r="F14" s="12">
        <v>91</v>
      </c>
      <c r="G14" s="12">
        <v>91</v>
      </c>
      <c r="H14" s="12">
        <v>102</v>
      </c>
      <c r="I14" s="12" t="s">
        <v>14</v>
      </c>
      <c r="J14" s="12">
        <v>116</v>
      </c>
      <c r="K14" s="12">
        <v>132</v>
      </c>
      <c r="L14" s="12">
        <v>143</v>
      </c>
      <c r="M14" s="13">
        <v>64</v>
      </c>
      <c r="N14" s="12">
        <v>64</v>
      </c>
      <c r="O14" s="12">
        <v>114</v>
      </c>
      <c r="P14" s="12">
        <v>141</v>
      </c>
      <c r="Q14" s="12">
        <v>168</v>
      </c>
      <c r="R14" s="12">
        <v>200</v>
      </c>
      <c r="S14" s="12">
        <v>216</v>
      </c>
      <c r="T14" s="12">
        <v>230</v>
      </c>
      <c r="U14" s="12">
        <v>252</v>
      </c>
      <c r="V14" s="12">
        <v>260</v>
      </c>
      <c r="W14" s="12">
        <v>278</v>
      </c>
      <c r="X14" s="12">
        <v>298</v>
      </c>
      <c r="Y14" s="12">
        <v>318</v>
      </c>
      <c r="Z14" s="12">
        <v>332</v>
      </c>
      <c r="AA14" s="12">
        <v>353</v>
      </c>
      <c r="AB14" s="56">
        <v>368</v>
      </c>
      <c r="AC14" s="56">
        <v>368</v>
      </c>
      <c r="AD14" s="30"/>
    </row>
    <row r="15" spans="1:30" ht="11.25">
      <c r="A15" s="4" t="s">
        <v>20</v>
      </c>
      <c r="B15" s="12">
        <v>155</v>
      </c>
      <c r="C15" s="12">
        <v>178</v>
      </c>
      <c r="D15" s="12">
        <v>178</v>
      </c>
      <c r="E15" s="12">
        <v>184</v>
      </c>
      <c r="F15" s="12">
        <v>207</v>
      </c>
      <c r="G15" s="12">
        <v>235</v>
      </c>
      <c r="H15" s="12">
        <v>236</v>
      </c>
      <c r="I15" s="12">
        <v>259</v>
      </c>
      <c r="J15" s="12">
        <v>272</v>
      </c>
      <c r="K15" s="12">
        <v>311</v>
      </c>
      <c r="L15" s="12">
        <v>337</v>
      </c>
      <c r="M15" s="12">
        <v>366</v>
      </c>
      <c r="N15" s="12">
        <v>384</v>
      </c>
      <c r="O15" s="12">
        <v>407</v>
      </c>
      <c r="P15" s="12">
        <v>427</v>
      </c>
      <c r="Q15" s="12">
        <v>427</v>
      </c>
      <c r="R15" s="12">
        <v>446</v>
      </c>
      <c r="S15" s="12">
        <v>460</v>
      </c>
      <c r="T15" s="12">
        <v>471</v>
      </c>
      <c r="U15" s="12">
        <v>492</v>
      </c>
      <c r="V15" s="12">
        <v>505</v>
      </c>
      <c r="W15" s="12">
        <v>526</v>
      </c>
      <c r="X15" s="12">
        <v>543</v>
      </c>
      <c r="Y15" s="12">
        <v>563</v>
      </c>
      <c r="Z15" s="12">
        <v>568</v>
      </c>
      <c r="AA15" s="12">
        <v>582</v>
      </c>
      <c r="AB15" s="12">
        <v>610</v>
      </c>
      <c r="AC15" s="4">
        <v>633</v>
      </c>
      <c r="AD15" s="30"/>
    </row>
    <row r="16" spans="1:30" ht="11.25">
      <c r="A16" s="4" t="s">
        <v>21</v>
      </c>
      <c r="B16" s="12">
        <v>223</v>
      </c>
      <c r="C16" s="12">
        <v>246</v>
      </c>
      <c r="D16" s="12">
        <v>269</v>
      </c>
      <c r="E16" s="12">
        <v>290</v>
      </c>
      <c r="F16" s="12">
        <v>307</v>
      </c>
      <c r="G16" s="12">
        <v>337</v>
      </c>
      <c r="H16" s="12">
        <v>369</v>
      </c>
      <c r="I16" s="12">
        <v>403</v>
      </c>
      <c r="J16" s="12">
        <v>502</v>
      </c>
      <c r="K16" s="12">
        <v>569</v>
      </c>
      <c r="L16" s="12">
        <v>610</v>
      </c>
      <c r="M16" s="12">
        <v>658</v>
      </c>
      <c r="N16" s="12">
        <v>699</v>
      </c>
      <c r="O16" s="12">
        <v>733</v>
      </c>
      <c r="P16" s="12">
        <v>779</v>
      </c>
      <c r="Q16" s="12">
        <v>780</v>
      </c>
      <c r="R16" s="12">
        <v>817</v>
      </c>
      <c r="S16" s="12">
        <v>878</v>
      </c>
      <c r="T16" s="12">
        <v>942</v>
      </c>
      <c r="U16" s="12">
        <v>970</v>
      </c>
      <c r="V16" s="12">
        <v>1011</v>
      </c>
      <c r="W16" s="12">
        <v>1067</v>
      </c>
      <c r="X16" s="12">
        <v>1141</v>
      </c>
      <c r="Y16" s="12">
        <v>1255</v>
      </c>
      <c r="Z16" s="12">
        <v>1364</v>
      </c>
      <c r="AA16" s="12">
        <v>1393</v>
      </c>
      <c r="AB16" s="12">
        <v>1501</v>
      </c>
      <c r="AC16" s="4">
        <v>1579</v>
      </c>
      <c r="AD16" s="30"/>
    </row>
    <row r="17" spans="1:30" s="16" customFormat="1" ht="11.25">
      <c r="A17" s="14" t="s">
        <v>22</v>
      </c>
      <c r="B17" s="15">
        <v>357</v>
      </c>
      <c r="C17" s="15">
        <v>405</v>
      </c>
      <c r="D17" s="15">
        <v>420</v>
      </c>
      <c r="E17" s="15">
        <v>454</v>
      </c>
      <c r="F17" s="15">
        <v>480</v>
      </c>
      <c r="G17" s="15">
        <v>501</v>
      </c>
      <c r="H17" s="15">
        <v>526</v>
      </c>
      <c r="I17" s="15">
        <v>576</v>
      </c>
      <c r="J17" s="15">
        <v>616</v>
      </c>
      <c r="K17" s="15">
        <v>659</v>
      </c>
      <c r="L17" s="15">
        <v>660</v>
      </c>
      <c r="M17" s="15">
        <v>660</v>
      </c>
      <c r="N17" s="15">
        <v>660</v>
      </c>
      <c r="O17" s="15">
        <v>713</v>
      </c>
      <c r="P17" s="15">
        <v>962</v>
      </c>
      <c r="Q17" s="15">
        <v>1022</v>
      </c>
      <c r="R17" s="15">
        <v>1047</v>
      </c>
      <c r="S17" s="15">
        <v>1076</v>
      </c>
      <c r="T17" s="15">
        <v>1112</v>
      </c>
      <c r="U17" s="15">
        <v>1157</v>
      </c>
      <c r="V17" s="15">
        <v>1196</v>
      </c>
      <c r="W17" s="15">
        <v>1239</v>
      </c>
      <c r="X17" s="15">
        <v>1281</v>
      </c>
      <c r="Y17" s="15">
        <v>1334</v>
      </c>
      <c r="Z17" s="15">
        <v>1353</v>
      </c>
      <c r="AA17" s="15">
        <v>1378</v>
      </c>
      <c r="AB17" s="15">
        <v>1395</v>
      </c>
      <c r="AC17" s="16">
        <v>1433</v>
      </c>
      <c r="AD17" s="30"/>
    </row>
    <row r="18" spans="1:30" ht="11.25">
      <c r="A18" s="4" t="s">
        <v>23</v>
      </c>
      <c r="B18" s="12">
        <v>475</v>
      </c>
      <c r="C18" s="12">
        <v>475</v>
      </c>
      <c r="D18" s="12">
        <v>516</v>
      </c>
      <c r="E18" s="12">
        <v>547</v>
      </c>
      <c r="F18" s="12">
        <v>597</v>
      </c>
      <c r="G18" s="12">
        <v>661</v>
      </c>
      <c r="H18" s="12">
        <v>690</v>
      </c>
      <c r="I18" s="12">
        <v>757</v>
      </c>
      <c r="J18" s="12">
        <v>824</v>
      </c>
      <c r="K18" s="12">
        <v>826</v>
      </c>
      <c r="L18" s="12">
        <v>854</v>
      </c>
      <c r="M18" s="12">
        <v>995</v>
      </c>
      <c r="N18" s="12">
        <v>1044</v>
      </c>
      <c r="O18" s="12">
        <v>1142</v>
      </c>
      <c r="P18" s="12">
        <v>1211</v>
      </c>
      <c r="Q18" s="12">
        <v>1242</v>
      </c>
      <c r="R18" s="12">
        <v>1261</v>
      </c>
      <c r="S18" s="12">
        <v>1316</v>
      </c>
      <c r="T18" s="12">
        <v>1366</v>
      </c>
      <c r="U18" s="12">
        <v>1411</v>
      </c>
      <c r="V18" s="12">
        <v>1448</v>
      </c>
      <c r="W18" s="12">
        <v>1490</v>
      </c>
      <c r="X18" s="12">
        <v>1524</v>
      </c>
      <c r="Y18" s="12">
        <v>1542</v>
      </c>
      <c r="Z18" s="12">
        <v>1577</v>
      </c>
      <c r="AA18" s="12">
        <v>1592</v>
      </c>
      <c r="AB18" s="12">
        <v>1607</v>
      </c>
      <c r="AC18" s="4">
        <v>1621</v>
      </c>
      <c r="AD18" s="30"/>
    </row>
    <row r="19" spans="1:30" ht="11.25">
      <c r="A19" s="4" t="s">
        <v>24</v>
      </c>
      <c r="B19" s="12">
        <v>385</v>
      </c>
      <c r="C19" s="12">
        <v>419</v>
      </c>
      <c r="D19" s="12">
        <v>428</v>
      </c>
      <c r="E19" s="12">
        <v>429</v>
      </c>
      <c r="F19" s="12">
        <v>439</v>
      </c>
      <c r="G19" s="12">
        <v>451</v>
      </c>
      <c r="H19" s="12">
        <v>459</v>
      </c>
      <c r="I19" s="12">
        <v>466</v>
      </c>
      <c r="J19" s="12">
        <v>475</v>
      </c>
      <c r="K19" s="12">
        <v>484</v>
      </c>
      <c r="L19" s="12">
        <v>519</v>
      </c>
      <c r="M19" s="12">
        <v>529</v>
      </c>
      <c r="N19" s="12">
        <v>541</v>
      </c>
      <c r="O19" s="12">
        <v>570</v>
      </c>
      <c r="P19" s="12">
        <v>588</v>
      </c>
      <c r="Q19" s="12">
        <v>599</v>
      </c>
      <c r="R19" s="12">
        <v>611</v>
      </c>
      <c r="S19" s="12">
        <v>634</v>
      </c>
      <c r="T19" s="12">
        <v>648</v>
      </c>
      <c r="U19" s="12">
        <v>689</v>
      </c>
      <c r="V19" s="12">
        <v>749</v>
      </c>
      <c r="W19" s="12">
        <v>767</v>
      </c>
      <c r="X19" s="12">
        <v>833</v>
      </c>
      <c r="Y19" s="12">
        <v>934</v>
      </c>
      <c r="Z19" s="12">
        <v>993</v>
      </c>
      <c r="AA19" s="12">
        <v>1141</v>
      </c>
      <c r="AB19" s="12">
        <v>1174</v>
      </c>
      <c r="AC19" s="4">
        <v>1204</v>
      </c>
      <c r="AD19" s="30"/>
    </row>
    <row r="20" spans="1:30" ht="11.25">
      <c r="A20" s="4" t="s">
        <v>25</v>
      </c>
      <c r="B20" s="12">
        <v>426</v>
      </c>
      <c r="C20" s="12">
        <v>454</v>
      </c>
      <c r="D20" s="12">
        <v>548</v>
      </c>
      <c r="E20" s="12">
        <v>632</v>
      </c>
      <c r="F20" s="12">
        <v>698</v>
      </c>
      <c r="G20" s="12">
        <v>699</v>
      </c>
      <c r="H20" s="12">
        <v>705</v>
      </c>
      <c r="I20" s="12">
        <v>712</v>
      </c>
      <c r="J20" s="12">
        <v>712</v>
      </c>
      <c r="K20" s="12">
        <v>718</v>
      </c>
      <c r="L20" s="12">
        <v>718</v>
      </c>
      <c r="M20" s="12">
        <v>779</v>
      </c>
      <c r="N20" s="12">
        <v>791</v>
      </c>
      <c r="O20" s="12">
        <v>803</v>
      </c>
      <c r="P20" s="12">
        <v>804</v>
      </c>
      <c r="Q20" s="12">
        <v>807</v>
      </c>
      <c r="R20" s="12">
        <v>846</v>
      </c>
      <c r="S20" s="12">
        <v>846</v>
      </c>
      <c r="T20" s="12">
        <v>846</v>
      </c>
      <c r="U20" s="12">
        <v>914</v>
      </c>
      <c r="V20" s="12">
        <v>914</v>
      </c>
      <c r="W20" s="12">
        <v>956</v>
      </c>
      <c r="X20" s="12">
        <v>977</v>
      </c>
      <c r="Y20" s="12">
        <v>1019</v>
      </c>
      <c r="Z20" s="12">
        <v>1050</v>
      </c>
      <c r="AA20" s="12">
        <v>1082</v>
      </c>
      <c r="AB20" s="12">
        <v>1082</v>
      </c>
      <c r="AC20" s="4">
        <v>1112</v>
      </c>
      <c r="AD20" s="30"/>
    </row>
    <row r="21" spans="1:30" ht="11.25">
      <c r="A21" s="4" t="s">
        <v>26</v>
      </c>
      <c r="B21" s="12">
        <v>463</v>
      </c>
      <c r="C21" s="12">
        <v>477</v>
      </c>
      <c r="D21" s="12">
        <v>501</v>
      </c>
      <c r="E21" s="12">
        <v>521</v>
      </c>
      <c r="F21" s="12">
        <v>547</v>
      </c>
      <c r="G21" s="12">
        <v>549</v>
      </c>
      <c r="H21" s="12">
        <v>591</v>
      </c>
      <c r="I21" s="12">
        <v>612</v>
      </c>
      <c r="J21" s="12">
        <v>630</v>
      </c>
      <c r="K21" s="12">
        <v>630</v>
      </c>
      <c r="L21" s="12">
        <v>685</v>
      </c>
      <c r="M21" s="12">
        <v>734</v>
      </c>
      <c r="N21" s="12">
        <v>800</v>
      </c>
      <c r="O21" s="12">
        <v>821</v>
      </c>
      <c r="P21" s="12">
        <v>876</v>
      </c>
      <c r="Q21" s="12">
        <v>876</v>
      </c>
      <c r="R21" s="12">
        <v>927</v>
      </c>
      <c r="S21" s="12">
        <v>1162</v>
      </c>
      <c r="T21" s="12">
        <v>1220</v>
      </c>
      <c r="U21" s="12">
        <v>1266</v>
      </c>
      <c r="V21" s="12">
        <v>1299</v>
      </c>
      <c r="W21" s="12">
        <v>1322</v>
      </c>
      <c r="X21" s="12">
        <v>1332</v>
      </c>
      <c r="Y21" s="12">
        <v>1332</v>
      </c>
      <c r="Z21" s="12">
        <v>1332</v>
      </c>
      <c r="AA21" s="12">
        <v>1332</v>
      </c>
      <c r="AB21" s="12">
        <v>1362</v>
      </c>
      <c r="AC21" s="4">
        <v>1402</v>
      </c>
      <c r="AD21" s="30"/>
    </row>
    <row r="22" spans="1:30" ht="11.25">
      <c r="A22" s="4" t="s">
        <v>27</v>
      </c>
      <c r="B22" s="12">
        <v>599</v>
      </c>
      <c r="C22" s="12">
        <v>614</v>
      </c>
      <c r="D22" s="12">
        <v>637</v>
      </c>
      <c r="E22" s="12">
        <v>683</v>
      </c>
      <c r="F22" s="12">
        <v>705</v>
      </c>
      <c r="G22" s="12">
        <v>726</v>
      </c>
      <c r="H22" s="12">
        <v>752</v>
      </c>
      <c r="I22" s="12">
        <v>771</v>
      </c>
      <c r="J22" s="12">
        <v>787</v>
      </c>
      <c r="K22" s="12">
        <v>830</v>
      </c>
      <c r="L22" s="12">
        <v>849</v>
      </c>
      <c r="M22" s="12">
        <v>853</v>
      </c>
      <c r="N22" s="12">
        <v>870</v>
      </c>
      <c r="O22" s="12">
        <v>902</v>
      </c>
      <c r="P22" s="12">
        <v>949</v>
      </c>
      <c r="Q22" s="12">
        <v>959</v>
      </c>
      <c r="R22" s="12">
        <v>982</v>
      </c>
      <c r="S22" s="12">
        <v>1007</v>
      </c>
      <c r="T22" s="12">
        <v>1022</v>
      </c>
      <c r="U22" s="12">
        <v>1041</v>
      </c>
      <c r="V22" s="12">
        <v>1061</v>
      </c>
      <c r="W22" s="12">
        <v>1071</v>
      </c>
      <c r="X22" s="12">
        <v>1091</v>
      </c>
      <c r="Y22" s="12">
        <v>1105</v>
      </c>
      <c r="Z22" s="12">
        <v>1134</v>
      </c>
      <c r="AA22" s="12">
        <v>1170</v>
      </c>
      <c r="AB22" s="12">
        <v>1188</v>
      </c>
      <c r="AC22" s="4">
        <v>1215</v>
      </c>
      <c r="AD22" s="30"/>
    </row>
    <row r="23" spans="1:30" ht="11.25">
      <c r="A23" s="4" t="s">
        <v>28</v>
      </c>
      <c r="B23" s="12">
        <v>470</v>
      </c>
      <c r="C23" s="12">
        <v>471</v>
      </c>
      <c r="D23" s="12">
        <v>471</v>
      </c>
      <c r="E23" s="12">
        <v>471</v>
      </c>
      <c r="F23" s="12">
        <v>472</v>
      </c>
      <c r="G23" s="12">
        <v>485</v>
      </c>
      <c r="H23" s="12">
        <v>504</v>
      </c>
      <c r="I23" s="12">
        <v>532</v>
      </c>
      <c r="J23" s="12">
        <v>542</v>
      </c>
      <c r="K23" s="12">
        <v>578</v>
      </c>
      <c r="L23" s="12">
        <v>648</v>
      </c>
      <c r="M23" s="12">
        <v>729</v>
      </c>
      <c r="N23" s="12">
        <v>853</v>
      </c>
      <c r="O23" s="12">
        <v>940</v>
      </c>
      <c r="P23" s="12">
        <v>977</v>
      </c>
      <c r="Q23" s="12">
        <v>1112</v>
      </c>
      <c r="R23" s="12">
        <v>1205</v>
      </c>
      <c r="S23" s="12">
        <v>1256</v>
      </c>
      <c r="T23" s="12">
        <v>1331</v>
      </c>
      <c r="U23" s="12">
        <v>1434</v>
      </c>
      <c r="V23" s="12">
        <v>1612</v>
      </c>
      <c r="W23" s="12">
        <v>1663</v>
      </c>
      <c r="X23" s="12">
        <v>1826</v>
      </c>
      <c r="Y23" s="12">
        <v>2063</v>
      </c>
      <c r="Z23" s="12">
        <v>2142</v>
      </c>
      <c r="AA23" s="12">
        <v>2240</v>
      </c>
      <c r="AB23" s="12">
        <v>2311</v>
      </c>
      <c r="AC23" s="4">
        <v>2456</v>
      </c>
      <c r="AD23" s="30"/>
    </row>
    <row r="24" spans="1:30" ht="11.25">
      <c r="A24" s="4" t="s">
        <v>29</v>
      </c>
      <c r="B24" s="12">
        <v>336</v>
      </c>
      <c r="C24" s="12">
        <v>374</v>
      </c>
      <c r="D24" s="12">
        <v>405</v>
      </c>
      <c r="E24" s="12">
        <v>444</v>
      </c>
      <c r="F24" s="12">
        <v>508</v>
      </c>
      <c r="G24" s="12">
        <v>524</v>
      </c>
      <c r="H24" s="12">
        <v>581</v>
      </c>
      <c r="I24" s="12">
        <v>840</v>
      </c>
      <c r="J24" s="12">
        <v>979</v>
      </c>
      <c r="K24" s="12">
        <v>1025</v>
      </c>
      <c r="L24" s="12">
        <v>1044</v>
      </c>
      <c r="M24" s="12">
        <v>1081</v>
      </c>
      <c r="N24" s="12">
        <v>1126</v>
      </c>
      <c r="O24" s="12">
        <v>1174</v>
      </c>
      <c r="P24" s="12">
        <v>1203</v>
      </c>
      <c r="Q24" s="12">
        <v>1240</v>
      </c>
      <c r="R24" s="12">
        <v>1271</v>
      </c>
      <c r="S24" s="12">
        <v>1325</v>
      </c>
      <c r="T24" s="12">
        <v>1363</v>
      </c>
      <c r="U24" s="12">
        <v>1397</v>
      </c>
      <c r="V24" s="12">
        <v>1430</v>
      </c>
      <c r="W24" s="12">
        <v>1463</v>
      </c>
      <c r="X24" s="12">
        <v>1507</v>
      </c>
      <c r="Y24" s="12">
        <v>1553</v>
      </c>
      <c r="Z24" s="12">
        <v>1603</v>
      </c>
      <c r="AA24" s="12">
        <v>1612</v>
      </c>
      <c r="AB24" s="12">
        <v>1630</v>
      </c>
      <c r="AC24" s="30">
        <v>1671</v>
      </c>
      <c r="AD24" s="30"/>
    </row>
    <row r="25" spans="1:30" ht="11.25">
      <c r="A25" s="4" t="s">
        <v>30</v>
      </c>
      <c r="B25" s="12">
        <v>426</v>
      </c>
      <c r="C25" s="12">
        <v>462</v>
      </c>
      <c r="D25" s="12">
        <v>500</v>
      </c>
      <c r="E25" s="12">
        <v>576</v>
      </c>
      <c r="F25" s="12">
        <v>600</v>
      </c>
      <c r="G25" s="12">
        <v>652</v>
      </c>
      <c r="H25" s="12">
        <v>728</v>
      </c>
      <c r="I25" s="12">
        <v>827</v>
      </c>
      <c r="J25" s="12">
        <v>922</v>
      </c>
      <c r="K25" s="12">
        <v>1083</v>
      </c>
      <c r="L25" s="12">
        <v>1170</v>
      </c>
      <c r="M25" s="12">
        <v>1299</v>
      </c>
      <c r="N25" s="12">
        <v>1322</v>
      </c>
      <c r="O25" s="12">
        <v>1375</v>
      </c>
      <c r="P25" s="12">
        <v>1402</v>
      </c>
      <c r="Q25" s="12">
        <v>1442</v>
      </c>
      <c r="R25" s="12">
        <v>1468</v>
      </c>
      <c r="S25" s="12">
        <v>1501</v>
      </c>
      <c r="T25" s="12">
        <v>1548</v>
      </c>
      <c r="U25" s="12">
        <v>1581</v>
      </c>
      <c r="V25" s="12">
        <v>1586</v>
      </c>
      <c r="W25" s="12">
        <v>1586</v>
      </c>
      <c r="X25" s="12">
        <v>1611</v>
      </c>
      <c r="Y25" s="12">
        <v>1647</v>
      </c>
      <c r="Z25" s="12">
        <v>1656</v>
      </c>
      <c r="AA25" s="12">
        <v>1667</v>
      </c>
      <c r="AB25" s="12">
        <v>1673</v>
      </c>
      <c r="AC25" s="4">
        <v>1702</v>
      </c>
      <c r="AD25" s="30"/>
    </row>
    <row r="26" spans="1:30" ht="11.25">
      <c r="A26" s="4" t="s">
        <v>31</v>
      </c>
      <c r="B26" s="12">
        <v>276</v>
      </c>
      <c r="C26" s="12">
        <v>326</v>
      </c>
      <c r="D26" s="12">
        <v>355</v>
      </c>
      <c r="E26" s="12">
        <v>414</v>
      </c>
      <c r="F26" s="12">
        <v>453</v>
      </c>
      <c r="G26" s="12">
        <v>454</v>
      </c>
      <c r="H26" s="12">
        <v>471</v>
      </c>
      <c r="I26" s="12">
        <v>532</v>
      </c>
      <c r="J26" s="12">
        <v>584</v>
      </c>
      <c r="K26" s="12">
        <v>587</v>
      </c>
      <c r="L26" s="12">
        <v>610</v>
      </c>
      <c r="M26" s="12">
        <v>637</v>
      </c>
      <c r="N26" s="12">
        <v>660</v>
      </c>
      <c r="O26" s="12">
        <v>701</v>
      </c>
      <c r="P26" s="12">
        <v>721</v>
      </c>
      <c r="Q26" s="12">
        <v>721</v>
      </c>
      <c r="R26" s="12">
        <v>725</v>
      </c>
      <c r="S26" s="12">
        <v>725</v>
      </c>
      <c r="T26" s="12">
        <v>755</v>
      </c>
      <c r="U26" s="12">
        <v>777</v>
      </c>
      <c r="V26" s="12">
        <v>814</v>
      </c>
      <c r="W26" s="12">
        <v>822</v>
      </c>
      <c r="X26" s="12">
        <v>849</v>
      </c>
      <c r="Y26" s="12">
        <v>867</v>
      </c>
      <c r="Z26" s="12">
        <v>867</v>
      </c>
      <c r="AA26" s="12">
        <v>911</v>
      </c>
      <c r="AB26" s="12">
        <v>934</v>
      </c>
      <c r="AC26" s="4">
        <v>954</v>
      </c>
      <c r="AD26" s="30"/>
    </row>
    <row r="27" spans="1:30" ht="11.25">
      <c r="A27" s="4" t="s">
        <v>32</v>
      </c>
      <c r="B27" s="12">
        <v>222</v>
      </c>
      <c r="C27" s="12">
        <v>261</v>
      </c>
      <c r="D27" s="12">
        <v>286</v>
      </c>
      <c r="E27" s="12">
        <v>327</v>
      </c>
      <c r="F27" s="12">
        <v>352</v>
      </c>
      <c r="G27" s="12">
        <v>413</v>
      </c>
      <c r="H27" s="12">
        <v>442</v>
      </c>
      <c r="I27" s="12">
        <v>493</v>
      </c>
      <c r="J27" s="12">
        <v>512</v>
      </c>
      <c r="K27" s="12">
        <v>569</v>
      </c>
      <c r="L27" s="12">
        <v>595</v>
      </c>
      <c r="M27" s="12">
        <v>617</v>
      </c>
      <c r="N27" s="17">
        <v>633</v>
      </c>
      <c r="O27" s="12">
        <v>667</v>
      </c>
      <c r="P27" s="12">
        <v>687</v>
      </c>
      <c r="Q27" s="12">
        <v>710</v>
      </c>
      <c r="R27" s="17">
        <v>710</v>
      </c>
      <c r="S27" s="12">
        <v>773</v>
      </c>
      <c r="T27" s="12">
        <v>879</v>
      </c>
      <c r="U27" s="12">
        <v>893</v>
      </c>
      <c r="V27" s="12">
        <v>893</v>
      </c>
      <c r="W27" s="12">
        <v>984</v>
      </c>
      <c r="X27" s="12">
        <v>1020</v>
      </c>
      <c r="Y27" s="12">
        <v>1090</v>
      </c>
      <c r="Z27" s="12">
        <v>1156</v>
      </c>
      <c r="AA27" s="12">
        <v>1201</v>
      </c>
      <c r="AB27" s="12">
        <v>1446</v>
      </c>
      <c r="AC27" s="4">
        <v>1563</v>
      </c>
      <c r="AD27" s="30"/>
    </row>
    <row r="28" spans="1:30" ht="11.25">
      <c r="A28" s="4" t="s">
        <v>33</v>
      </c>
      <c r="B28" s="12">
        <v>972</v>
      </c>
      <c r="C28" s="12">
        <v>972</v>
      </c>
      <c r="D28" s="12">
        <v>979</v>
      </c>
      <c r="E28" s="12">
        <v>997</v>
      </c>
      <c r="F28" s="12">
        <v>1074</v>
      </c>
      <c r="G28" s="12">
        <v>1114</v>
      </c>
      <c r="H28" s="12">
        <v>1148</v>
      </c>
      <c r="I28" s="12">
        <v>1178</v>
      </c>
      <c r="J28" s="12">
        <v>1209</v>
      </c>
      <c r="K28" s="12">
        <v>1237</v>
      </c>
      <c r="L28" s="12">
        <v>1244</v>
      </c>
      <c r="M28" s="12">
        <v>1260</v>
      </c>
      <c r="N28" s="12">
        <v>1276</v>
      </c>
      <c r="O28" s="12">
        <v>1287</v>
      </c>
      <c r="P28" s="12">
        <v>1312</v>
      </c>
      <c r="Q28" s="12">
        <v>1513</v>
      </c>
      <c r="R28" s="12">
        <v>1538</v>
      </c>
      <c r="S28" s="12">
        <v>1555</v>
      </c>
      <c r="T28" s="12">
        <v>1575</v>
      </c>
      <c r="U28" s="12">
        <v>1588</v>
      </c>
      <c r="V28" s="12">
        <v>1607</v>
      </c>
      <c r="W28" s="12">
        <v>1624</v>
      </c>
      <c r="X28" s="12">
        <v>1686</v>
      </c>
      <c r="Y28" s="12">
        <v>1718</v>
      </c>
      <c r="Z28" s="12">
        <v>1772</v>
      </c>
      <c r="AA28" s="12">
        <v>1777</v>
      </c>
      <c r="AB28" s="56">
        <f>AA28+17</f>
        <v>1794</v>
      </c>
      <c r="AC28" s="4">
        <v>1799</v>
      </c>
      <c r="AD28" s="30"/>
    </row>
    <row r="29" spans="1:30" ht="11.25">
      <c r="A29" s="4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D29" s="30"/>
    </row>
    <row r="30" spans="1:30" ht="11.25">
      <c r="A30" s="4" t="s">
        <v>35</v>
      </c>
      <c r="B30" s="12">
        <v>47</v>
      </c>
      <c r="C30" s="12">
        <v>57</v>
      </c>
      <c r="D30" s="12">
        <v>59</v>
      </c>
      <c r="E30" s="12">
        <v>67</v>
      </c>
      <c r="F30" s="12">
        <v>67</v>
      </c>
      <c r="G30" s="12">
        <v>67</v>
      </c>
      <c r="H30" s="12">
        <v>67</v>
      </c>
      <c r="I30" s="12" t="s">
        <v>14</v>
      </c>
      <c r="J30" s="12">
        <v>67</v>
      </c>
      <c r="K30" s="12">
        <v>67</v>
      </c>
      <c r="L30" s="12">
        <v>67</v>
      </c>
      <c r="M30" s="12">
        <v>67</v>
      </c>
      <c r="N30" s="12">
        <v>67</v>
      </c>
      <c r="O30" s="12">
        <v>67</v>
      </c>
      <c r="P30" s="12">
        <v>67</v>
      </c>
      <c r="Q30" s="12">
        <v>67</v>
      </c>
      <c r="R30" s="12">
        <v>67</v>
      </c>
      <c r="S30" s="12">
        <v>67</v>
      </c>
      <c r="T30" s="12">
        <v>67</v>
      </c>
      <c r="U30" s="12">
        <v>67</v>
      </c>
      <c r="V30" s="12" t="s">
        <v>36</v>
      </c>
      <c r="W30" s="12" t="s">
        <v>36</v>
      </c>
      <c r="X30" s="12" t="s">
        <v>36</v>
      </c>
      <c r="Y30" s="12" t="s">
        <v>36</v>
      </c>
      <c r="Z30" s="12" t="s">
        <v>36</v>
      </c>
      <c r="AA30" s="12" t="s">
        <v>36</v>
      </c>
      <c r="AB30" s="12" t="s">
        <v>36</v>
      </c>
      <c r="AD30" s="30"/>
    </row>
    <row r="31" spans="1:30" ht="11.25">
      <c r="A31" s="8" t="s">
        <v>37</v>
      </c>
      <c r="B31" s="18">
        <v>85</v>
      </c>
      <c r="C31" s="18">
        <v>140</v>
      </c>
      <c r="D31" s="18">
        <v>146</v>
      </c>
      <c r="E31" s="18">
        <v>146</v>
      </c>
      <c r="F31" s="18">
        <v>156</v>
      </c>
      <c r="G31" s="18">
        <v>157</v>
      </c>
      <c r="H31" s="18">
        <v>172</v>
      </c>
      <c r="I31" s="18">
        <v>191</v>
      </c>
      <c r="J31" s="18">
        <v>197</v>
      </c>
      <c r="K31" s="18">
        <v>198</v>
      </c>
      <c r="L31" s="18">
        <v>198</v>
      </c>
      <c r="M31" s="18">
        <v>198</v>
      </c>
      <c r="N31" s="18">
        <v>231</v>
      </c>
      <c r="O31" s="18">
        <v>236</v>
      </c>
      <c r="P31" s="18">
        <v>236</v>
      </c>
      <c r="Q31" s="18">
        <v>236</v>
      </c>
      <c r="R31" s="18">
        <v>236</v>
      </c>
      <c r="S31" s="18">
        <v>237</v>
      </c>
      <c r="T31" s="18">
        <v>237</v>
      </c>
      <c r="U31" s="18">
        <v>296</v>
      </c>
      <c r="V31" s="18">
        <v>320</v>
      </c>
      <c r="W31" s="18">
        <v>340</v>
      </c>
      <c r="X31" s="18">
        <v>355</v>
      </c>
      <c r="Y31" s="18">
        <v>367</v>
      </c>
      <c r="Z31" s="18">
        <v>377</v>
      </c>
      <c r="AA31" s="18">
        <v>377</v>
      </c>
      <c r="AB31" s="18">
        <v>387</v>
      </c>
      <c r="AC31" s="18">
        <v>404</v>
      </c>
      <c r="AD31" s="30"/>
    </row>
    <row r="32" spans="1:22" ht="11.25">
      <c r="A32" s="4" t="s">
        <v>38</v>
      </c>
      <c r="V32" s="30"/>
    </row>
    <row r="33" ht="11.25">
      <c r="A33" s="4" t="s">
        <v>39</v>
      </c>
    </row>
    <row r="34" ht="11.25">
      <c r="A34" s="4" t="s">
        <v>40</v>
      </c>
    </row>
    <row r="35" ht="11.25">
      <c r="A35" s="4" t="s">
        <v>41</v>
      </c>
    </row>
    <row r="36" ht="11.25">
      <c r="A36" s="4" t="s">
        <v>42</v>
      </c>
    </row>
    <row r="37" ht="11.25">
      <c r="A37" s="4" t="s">
        <v>43</v>
      </c>
    </row>
    <row r="40" s="6" customFormat="1" ht="11.25">
      <c r="A40" s="6" t="s">
        <v>44</v>
      </c>
    </row>
    <row r="43" spans="2:28" ht="11.2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4">
      <selection activeCell="D53" sqref="D53"/>
    </sheetView>
  </sheetViews>
  <sheetFormatPr defaultColWidth="11.421875" defaultRowHeight="12.75"/>
  <cols>
    <col min="1" max="1" width="21.7109375" style="4" customWidth="1"/>
    <col min="2" max="3" width="4.421875" style="4" bestFit="1" customWidth="1"/>
    <col min="4" max="4" width="4.8515625" style="4" bestFit="1" customWidth="1"/>
    <col min="5" max="6" width="4.421875" style="4" bestFit="1" customWidth="1"/>
    <col min="7" max="7" width="4.8515625" style="4" bestFit="1" customWidth="1"/>
    <col min="8" max="9" width="4.421875" style="4" bestFit="1" customWidth="1"/>
    <col min="10" max="10" width="4.8515625" style="4" bestFit="1" customWidth="1"/>
    <col min="11" max="11" width="4.421875" style="4" bestFit="1" customWidth="1"/>
    <col min="12" max="13" width="4.8515625" style="4" bestFit="1" customWidth="1"/>
    <col min="14" max="15" width="4.421875" style="4" bestFit="1" customWidth="1"/>
    <col min="16" max="16" width="4.8515625" style="4" bestFit="1" customWidth="1"/>
    <col min="17" max="17" width="8.00390625" style="4" customWidth="1"/>
    <col min="18" max="16384" width="11.421875" style="4" customWidth="1"/>
  </cols>
  <sheetData>
    <row r="1" ht="11.25">
      <c r="A1" s="5" t="s">
        <v>45</v>
      </c>
    </row>
    <row r="2" ht="11.25">
      <c r="A2" s="5"/>
    </row>
    <row r="3" spans="8:10" ht="11.25">
      <c r="H3" s="7"/>
      <c r="I3" s="7"/>
      <c r="J3" s="7"/>
    </row>
    <row r="4" spans="1:10" ht="11.25">
      <c r="A4" s="5" t="s">
        <v>46</v>
      </c>
      <c r="B4" s="5"/>
      <c r="C4" s="5"/>
      <c r="D4" s="5"/>
      <c r="E4" s="5"/>
      <c r="F4" s="5"/>
      <c r="G4" s="19"/>
      <c r="H4" s="7"/>
      <c r="I4" s="7"/>
      <c r="J4" s="7"/>
    </row>
    <row r="5" spans="1:17" ht="11.25">
      <c r="A5" s="6" t="s">
        <v>9</v>
      </c>
      <c r="B5" s="20">
        <v>2002</v>
      </c>
      <c r="C5" s="20">
        <v>2003</v>
      </c>
      <c r="D5" s="20">
        <v>2004</v>
      </c>
      <c r="E5" s="20">
        <v>2005</v>
      </c>
      <c r="F5" s="20">
        <v>2006</v>
      </c>
      <c r="G5" s="20">
        <v>2007</v>
      </c>
      <c r="H5" s="20">
        <v>2008</v>
      </c>
      <c r="I5" s="20">
        <v>2009</v>
      </c>
      <c r="J5" s="20">
        <v>2010</v>
      </c>
      <c r="K5" s="20">
        <v>2011</v>
      </c>
      <c r="L5" s="20">
        <v>2012</v>
      </c>
      <c r="M5" s="20">
        <v>2013</v>
      </c>
      <c r="N5" s="20">
        <v>2014</v>
      </c>
      <c r="O5" s="20">
        <v>2015</v>
      </c>
      <c r="P5" s="20">
        <v>2016</v>
      </c>
      <c r="Q5" s="20">
        <v>2017</v>
      </c>
    </row>
    <row r="6" spans="1:17" ht="11.25">
      <c r="A6" s="10" t="s">
        <v>47</v>
      </c>
      <c r="B6" s="11">
        <f aca="true" t="shared" si="0" ref="B6:Q6">SUM(B7:B30)</f>
        <v>795</v>
      </c>
      <c r="C6" s="11">
        <f t="shared" si="0"/>
        <v>889</v>
      </c>
      <c r="D6" s="11">
        <f t="shared" si="0"/>
        <v>1313</v>
      </c>
      <c r="E6" s="11">
        <f t="shared" si="0"/>
        <v>816</v>
      </c>
      <c r="F6" s="11">
        <f t="shared" si="0"/>
        <v>693</v>
      </c>
      <c r="G6" s="11">
        <f t="shared" si="0"/>
        <v>1230</v>
      </c>
      <c r="H6" s="11">
        <f t="shared" si="0"/>
        <v>937</v>
      </c>
      <c r="I6" s="11">
        <f t="shared" si="0"/>
        <v>874</v>
      </c>
      <c r="J6" s="11">
        <f t="shared" si="0"/>
        <v>1058</v>
      </c>
      <c r="K6" s="11">
        <f t="shared" si="0"/>
        <v>855</v>
      </c>
      <c r="L6" s="11">
        <f t="shared" si="0"/>
        <v>1013</v>
      </c>
      <c r="M6" s="11">
        <f t="shared" si="0"/>
        <v>1100</v>
      </c>
      <c r="N6" s="11">
        <f t="shared" si="0"/>
        <v>951</v>
      </c>
      <c r="O6" s="11">
        <f t="shared" si="0"/>
        <v>803</v>
      </c>
      <c r="P6" s="11">
        <f t="shared" si="0"/>
        <v>1164</v>
      </c>
      <c r="Q6" s="11">
        <f t="shared" si="0"/>
        <v>877</v>
      </c>
    </row>
    <row r="7" spans="1:19" ht="11.25">
      <c r="A7" s="4" t="s">
        <v>11</v>
      </c>
      <c r="B7" s="21">
        <v>46</v>
      </c>
      <c r="C7" s="21">
        <v>63</v>
      </c>
      <c r="D7" s="21">
        <v>43</v>
      </c>
      <c r="E7" s="21">
        <v>64</v>
      </c>
      <c r="F7" s="21">
        <v>24</v>
      </c>
      <c r="G7" s="21">
        <v>41</v>
      </c>
      <c r="H7" s="21">
        <v>75</v>
      </c>
      <c r="I7" s="22">
        <v>27</v>
      </c>
      <c r="J7" s="22">
        <v>44</v>
      </c>
      <c r="K7" s="22">
        <v>19</v>
      </c>
      <c r="L7" s="22">
        <v>41</v>
      </c>
      <c r="M7" s="22">
        <v>13</v>
      </c>
      <c r="N7" s="22">
        <v>58</v>
      </c>
      <c r="O7" s="22">
        <v>58</v>
      </c>
      <c r="P7" s="22">
        <v>23</v>
      </c>
      <c r="Q7" s="7">
        <v>37</v>
      </c>
      <c r="R7" s="30"/>
      <c r="S7" s="30"/>
    </row>
    <row r="8" spans="1:19" ht="11.25">
      <c r="A8" s="4" t="s">
        <v>12</v>
      </c>
      <c r="B8" s="21">
        <v>19</v>
      </c>
      <c r="C8" s="21">
        <v>5</v>
      </c>
      <c r="D8" s="21">
        <v>31</v>
      </c>
      <c r="E8" s="21">
        <v>1</v>
      </c>
      <c r="F8" s="21">
        <v>10</v>
      </c>
      <c r="G8" s="21">
        <v>21</v>
      </c>
      <c r="H8" s="21">
        <v>19</v>
      </c>
      <c r="I8" s="22">
        <v>33</v>
      </c>
      <c r="J8" s="22">
        <v>18</v>
      </c>
      <c r="K8" s="22">
        <v>20</v>
      </c>
      <c r="L8" s="22">
        <v>31</v>
      </c>
      <c r="M8" s="22">
        <v>25</v>
      </c>
      <c r="N8" s="22">
        <v>23</v>
      </c>
      <c r="O8" s="22">
        <v>21</v>
      </c>
      <c r="P8" s="22">
        <v>66</v>
      </c>
      <c r="Q8" s="7">
        <v>29</v>
      </c>
      <c r="R8" s="30"/>
      <c r="S8" s="30"/>
    </row>
    <row r="9" spans="1:19" ht="11.25">
      <c r="A9" s="4" t="s">
        <v>13</v>
      </c>
      <c r="B9" s="21" t="s">
        <v>48</v>
      </c>
      <c r="C9" s="21">
        <v>13</v>
      </c>
      <c r="D9" s="21">
        <v>15</v>
      </c>
      <c r="E9" s="21">
        <v>10</v>
      </c>
      <c r="F9" s="21">
        <v>9</v>
      </c>
      <c r="G9" s="21">
        <v>10</v>
      </c>
      <c r="H9" s="21">
        <v>28</v>
      </c>
      <c r="I9" s="22">
        <v>11</v>
      </c>
      <c r="J9" s="22">
        <v>5</v>
      </c>
      <c r="K9" s="22">
        <v>33</v>
      </c>
      <c r="L9" s="22">
        <v>36</v>
      </c>
      <c r="M9" s="22">
        <v>50</v>
      </c>
      <c r="N9" s="22">
        <v>39</v>
      </c>
      <c r="O9" s="22">
        <v>25</v>
      </c>
      <c r="P9" s="22">
        <v>70</v>
      </c>
      <c r="Q9" s="7">
        <v>13</v>
      </c>
      <c r="R9" s="30"/>
      <c r="S9" s="30"/>
    </row>
    <row r="10" spans="1:19" ht="11.25">
      <c r="A10" s="4" t="s">
        <v>15</v>
      </c>
      <c r="B10" s="21">
        <v>82</v>
      </c>
      <c r="C10" s="21">
        <v>7</v>
      </c>
      <c r="D10" s="21">
        <v>22</v>
      </c>
      <c r="E10" s="21">
        <v>23</v>
      </c>
      <c r="F10" s="21">
        <v>15</v>
      </c>
      <c r="G10" s="21">
        <v>16</v>
      </c>
      <c r="H10" s="21">
        <v>28</v>
      </c>
      <c r="I10" s="22">
        <v>11</v>
      </c>
      <c r="J10" s="22">
        <v>16</v>
      </c>
      <c r="K10" s="22" t="s">
        <v>49</v>
      </c>
      <c r="L10" s="22" t="s">
        <v>49</v>
      </c>
      <c r="M10" s="22">
        <v>15</v>
      </c>
      <c r="N10" s="22">
        <v>11</v>
      </c>
      <c r="O10" s="22">
        <v>2</v>
      </c>
      <c r="P10" s="22">
        <v>11</v>
      </c>
      <c r="Q10" s="7">
        <v>1</v>
      </c>
      <c r="R10" s="30"/>
      <c r="S10" s="30"/>
    </row>
    <row r="11" spans="1:19" ht="11.25">
      <c r="A11" s="4" t="s">
        <v>16</v>
      </c>
      <c r="B11" s="21">
        <v>100</v>
      </c>
      <c r="C11" s="21">
        <v>62</v>
      </c>
      <c r="D11" s="21">
        <v>163</v>
      </c>
      <c r="E11" s="21">
        <v>97</v>
      </c>
      <c r="F11" s="21">
        <v>90</v>
      </c>
      <c r="G11" s="21">
        <v>154</v>
      </c>
      <c r="H11" s="21">
        <v>146</v>
      </c>
      <c r="I11" s="22">
        <v>109</v>
      </c>
      <c r="J11" s="22">
        <v>228</v>
      </c>
      <c r="K11" s="22">
        <v>167</v>
      </c>
      <c r="L11" s="22">
        <v>38</v>
      </c>
      <c r="M11" s="22">
        <v>40</v>
      </c>
      <c r="N11" s="22">
        <v>84</v>
      </c>
      <c r="O11" s="22">
        <v>47</v>
      </c>
      <c r="P11" s="22">
        <v>52</v>
      </c>
      <c r="Q11" s="7">
        <v>76</v>
      </c>
      <c r="R11" s="30"/>
      <c r="S11" s="30"/>
    </row>
    <row r="12" spans="1:19" ht="11.25">
      <c r="A12" s="4" t="s">
        <v>17</v>
      </c>
      <c r="B12" s="21">
        <v>60</v>
      </c>
      <c r="C12" s="21">
        <v>68</v>
      </c>
      <c r="D12" s="21">
        <v>299</v>
      </c>
      <c r="E12" s="21">
        <v>39</v>
      </c>
      <c r="F12" s="21">
        <v>94</v>
      </c>
      <c r="G12" s="21">
        <v>277</v>
      </c>
      <c r="H12" s="21">
        <v>52</v>
      </c>
      <c r="I12" s="23">
        <v>49</v>
      </c>
      <c r="J12" s="23">
        <v>170</v>
      </c>
      <c r="K12" s="23">
        <v>104</v>
      </c>
      <c r="L12" s="23">
        <v>208</v>
      </c>
      <c r="M12" s="23">
        <v>101</v>
      </c>
      <c r="N12" s="23">
        <v>52</v>
      </c>
      <c r="O12" s="23">
        <v>99</v>
      </c>
      <c r="P12" s="23">
        <v>272</v>
      </c>
      <c r="Q12" s="7">
        <v>48</v>
      </c>
      <c r="R12" s="30"/>
      <c r="S12" s="30"/>
    </row>
    <row r="13" spans="1:19" ht="11.25">
      <c r="A13" s="4" t="s">
        <v>18</v>
      </c>
      <c r="B13" s="21">
        <v>19</v>
      </c>
      <c r="C13" s="21">
        <v>38</v>
      </c>
      <c r="D13" s="21">
        <v>48</v>
      </c>
      <c r="E13" s="21">
        <v>7</v>
      </c>
      <c r="F13" s="21">
        <v>20</v>
      </c>
      <c r="G13" s="21">
        <v>27</v>
      </c>
      <c r="H13" s="21">
        <v>17</v>
      </c>
      <c r="I13" s="22">
        <v>25</v>
      </c>
      <c r="J13" s="22">
        <v>27</v>
      </c>
      <c r="K13" s="22">
        <v>28</v>
      </c>
      <c r="L13" s="22">
        <v>20</v>
      </c>
      <c r="M13" s="22">
        <v>24</v>
      </c>
      <c r="N13" s="22">
        <v>113</v>
      </c>
      <c r="O13" s="22">
        <v>19</v>
      </c>
      <c r="P13" s="22">
        <v>18</v>
      </c>
      <c r="Q13" s="7">
        <v>19</v>
      </c>
      <c r="R13" s="30"/>
      <c r="S13" s="30"/>
    </row>
    <row r="14" spans="1:19" ht="11.25">
      <c r="A14" s="4" t="s">
        <v>19</v>
      </c>
      <c r="B14" s="21">
        <v>0</v>
      </c>
      <c r="C14" s="21">
        <v>50</v>
      </c>
      <c r="D14" s="21">
        <v>27</v>
      </c>
      <c r="E14" s="21">
        <v>27</v>
      </c>
      <c r="F14" s="21">
        <v>32</v>
      </c>
      <c r="G14" s="21">
        <v>16</v>
      </c>
      <c r="H14" s="21">
        <v>14</v>
      </c>
      <c r="I14" s="22">
        <v>22</v>
      </c>
      <c r="J14" s="22">
        <v>8</v>
      </c>
      <c r="K14" s="22">
        <v>18</v>
      </c>
      <c r="L14" s="22">
        <v>20</v>
      </c>
      <c r="M14" s="22">
        <v>20</v>
      </c>
      <c r="N14" s="22">
        <v>14</v>
      </c>
      <c r="O14" s="22">
        <v>21</v>
      </c>
      <c r="P14" s="22" t="s">
        <v>50</v>
      </c>
      <c r="Q14" s="22" t="s">
        <v>50</v>
      </c>
      <c r="R14" s="30"/>
      <c r="S14" s="30"/>
    </row>
    <row r="15" spans="1:19" ht="11.25">
      <c r="A15" s="4" t="s">
        <v>20</v>
      </c>
      <c r="B15" s="21">
        <v>18</v>
      </c>
      <c r="C15" s="21">
        <v>23</v>
      </c>
      <c r="D15" s="21">
        <v>20</v>
      </c>
      <c r="E15" s="21" t="s">
        <v>49</v>
      </c>
      <c r="F15" s="21">
        <v>19</v>
      </c>
      <c r="G15" s="21">
        <v>15</v>
      </c>
      <c r="H15" s="21">
        <v>11</v>
      </c>
      <c r="I15" s="22">
        <v>21</v>
      </c>
      <c r="J15" s="22">
        <v>13</v>
      </c>
      <c r="K15" s="22">
        <v>21</v>
      </c>
      <c r="L15" s="22">
        <v>17</v>
      </c>
      <c r="M15" s="22">
        <v>20</v>
      </c>
      <c r="N15" s="22">
        <v>5</v>
      </c>
      <c r="O15" s="22">
        <v>14</v>
      </c>
      <c r="P15" s="22">
        <v>28</v>
      </c>
      <c r="Q15" s="7">
        <v>23</v>
      </c>
      <c r="R15" s="30"/>
      <c r="S15" s="30"/>
    </row>
    <row r="16" spans="1:19" ht="11.25">
      <c r="A16" s="4" t="s">
        <v>51</v>
      </c>
      <c r="B16" s="22">
        <v>41</v>
      </c>
      <c r="C16" s="22">
        <v>34</v>
      </c>
      <c r="D16" s="22">
        <v>46</v>
      </c>
      <c r="E16" s="22">
        <v>1</v>
      </c>
      <c r="F16" s="22">
        <v>36</v>
      </c>
      <c r="G16" s="22">
        <v>61</v>
      </c>
      <c r="H16" s="22">
        <v>64</v>
      </c>
      <c r="I16" s="22">
        <v>28</v>
      </c>
      <c r="J16" s="22">
        <v>41</v>
      </c>
      <c r="K16" s="22">
        <v>57</v>
      </c>
      <c r="L16" s="22">
        <v>42</v>
      </c>
      <c r="M16" s="22">
        <v>114</v>
      </c>
      <c r="N16" s="22">
        <v>109</v>
      </c>
      <c r="O16" s="22">
        <v>29</v>
      </c>
      <c r="P16" s="22">
        <v>108</v>
      </c>
      <c r="Q16" s="7">
        <v>78</v>
      </c>
      <c r="R16" s="30"/>
      <c r="S16" s="30"/>
    </row>
    <row r="17" spans="1:19" ht="11.25">
      <c r="A17" s="4" t="s">
        <v>22</v>
      </c>
      <c r="B17" s="21" t="s">
        <v>48</v>
      </c>
      <c r="C17" s="21">
        <v>54</v>
      </c>
      <c r="D17" s="21">
        <v>249</v>
      </c>
      <c r="E17" s="21">
        <v>60</v>
      </c>
      <c r="F17" s="21">
        <v>25</v>
      </c>
      <c r="G17" s="22">
        <v>29</v>
      </c>
      <c r="H17" s="21">
        <v>36</v>
      </c>
      <c r="I17" s="22">
        <v>45</v>
      </c>
      <c r="J17" s="22">
        <v>42</v>
      </c>
      <c r="K17" s="22">
        <v>43</v>
      </c>
      <c r="L17" s="22">
        <v>42</v>
      </c>
      <c r="M17" s="22">
        <v>53</v>
      </c>
      <c r="N17" s="22">
        <v>19</v>
      </c>
      <c r="O17" s="22">
        <v>25</v>
      </c>
      <c r="P17" s="22">
        <v>17</v>
      </c>
      <c r="Q17" s="7">
        <v>38</v>
      </c>
      <c r="R17" s="30"/>
      <c r="S17" s="30"/>
    </row>
    <row r="18" spans="1:19" ht="11.25">
      <c r="A18" s="4" t="s">
        <v>52</v>
      </c>
      <c r="B18" s="21">
        <v>49</v>
      </c>
      <c r="C18" s="21">
        <v>98</v>
      </c>
      <c r="D18" s="21">
        <v>69</v>
      </c>
      <c r="E18" s="21">
        <v>31</v>
      </c>
      <c r="F18" s="21">
        <v>19</v>
      </c>
      <c r="G18" s="21">
        <v>55</v>
      </c>
      <c r="H18" s="21">
        <v>50</v>
      </c>
      <c r="I18" s="22">
        <v>45</v>
      </c>
      <c r="J18" s="22">
        <v>37</v>
      </c>
      <c r="K18" s="22">
        <v>42</v>
      </c>
      <c r="L18" s="22">
        <v>34</v>
      </c>
      <c r="M18" s="22">
        <v>18</v>
      </c>
      <c r="N18" s="22">
        <v>35</v>
      </c>
      <c r="O18" s="22">
        <v>15</v>
      </c>
      <c r="P18" s="22">
        <v>15</v>
      </c>
      <c r="Q18" s="7">
        <v>14</v>
      </c>
      <c r="R18" s="30"/>
      <c r="S18" s="30"/>
    </row>
    <row r="19" spans="1:19" ht="11.25">
      <c r="A19" s="4" t="s">
        <v>24</v>
      </c>
      <c r="B19" s="21">
        <v>9</v>
      </c>
      <c r="C19" s="21">
        <v>21</v>
      </c>
      <c r="D19" s="21">
        <v>16</v>
      </c>
      <c r="E19" s="21">
        <v>7</v>
      </c>
      <c r="F19" s="21">
        <v>12</v>
      </c>
      <c r="G19" s="21">
        <v>23</v>
      </c>
      <c r="H19" s="21">
        <v>14</v>
      </c>
      <c r="I19" s="22">
        <v>41</v>
      </c>
      <c r="J19" s="22">
        <v>60</v>
      </c>
      <c r="K19" s="22">
        <v>18</v>
      </c>
      <c r="L19" s="22">
        <v>66</v>
      </c>
      <c r="M19" s="22">
        <v>101</v>
      </c>
      <c r="N19" s="22">
        <v>59</v>
      </c>
      <c r="O19" s="22">
        <v>148</v>
      </c>
      <c r="P19" s="22">
        <v>33</v>
      </c>
      <c r="Q19" s="7">
        <v>30</v>
      </c>
      <c r="R19" s="30"/>
      <c r="S19" s="30"/>
    </row>
    <row r="20" spans="1:19" ht="11.25">
      <c r="A20" s="4" t="s">
        <v>25</v>
      </c>
      <c r="B20" s="21">
        <v>12</v>
      </c>
      <c r="C20" s="21">
        <v>12</v>
      </c>
      <c r="D20" s="21">
        <v>1</v>
      </c>
      <c r="E20" s="21">
        <v>3</v>
      </c>
      <c r="F20" s="21">
        <v>39</v>
      </c>
      <c r="G20" s="21">
        <v>0</v>
      </c>
      <c r="H20" s="21">
        <v>0</v>
      </c>
      <c r="I20" s="22">
        <v>68</v>
      </c>
      <c r="J20" s="22">
        <v>0</v>
      </c>
      <c r="K20" s="22">
        <v>42</v>
      </c>
      <c r="L20" s="22">
        <v>21</v>
      </c>
      <c r="M20" s="22">
        <v>42</v>
      </c>
      <c r="N20" s="22">
        <v>31</v>
      </c>
      <c r="O20" s="22">
        <v>32</v>
      </c>
      <c r="P20" s="22" t="s">
        <v>50</v>
      </c>
      <c r="Q20" s="7">
        <v>30</v>
      </c>
      <c r="R20" s="30"/>
      <c r="S20" s="30"/>
    </row>
    <row r="21" spans="1:19" ht="11.25">
      <c r="A21" s="4" t="s">
        <v>53</v>
      </c>
      <c r="B21" s="21">
        <v>66</v>
      </c>
      <c r="C21" s="21">
        <v>21</v>
      </c>
      <c r="D21" s="21">
        <v>55</v>
      </c>
      <c r="E21" s="21" t="s">
        <v>49</v>
      </c>
      <c r="F21" s="21">
        <v>51</v>
      </c>
      <c r="G21" s="21">
        <v>235</v>
      </c>
      <c r="H21" s="21">
        <v>58</v>
      </c>
      <c r="I21" s="22">
        <v>46</v>
      </c>
      <c r="J21" s="22">
        <v>33</v>
      </c>
      <c r="K21" s="22">
        <v>13</v>
      </c>
      <c r="L21" s="22">
        <v>10</v>
      </c>
      <c r="M21" s="22" t="s">
        <v>49</v>
      </c>
      <c r="N21" s="22">
        <v>0</v>
      </c>
      <c r="O21" s="22">
        <v>0</v>
      </c>
      <c r="P21" s="22">
        <v>30</v>
      </c>
      <c r="Q21" s="7">
        <v>40</v>
      </c>
      <c r="R21" s="30"/>
      <c r="S21" s="30"/>
    </row>
    <row r="22" spans="1:19" ht="11.25">
      <c r="A22" s="4" t="s">
        <v>27</v>
      </c>
      <c r="B22" s="21">
        <v>17</v>
      </c>
      <c r="C22" s="21">
        <v>32</v>
      </c>
      <c r="D22" s="21">
        <v>45</v>
      </c>
      <c r="E22" s="21">
        <v>10</v>
      </c>
      <c r="F22" s="21">
        <v>23</v>
      </c>
      <c r="G22" s="21">
        <v>25</v>
      </c>
      <c r="H22" s="21">
        <v>15</v>
      </c>
      <c r="I22" s="22">
        <v>19</v>
      </c>
      <c r="J22" s="22">
        <v>20</v>
      </c>
      <c r="K22" s="22">
        <v>10</v>
      </c>
      <c r="L22" s="22">
        <v>20</v>
      </c>
      <c r="M22" s="22">
        <v>14</v>
      </c>
      <c r="N22" s="22">
        <v>31</v>
      </c>
      <c r="O22" s="22">
        <v>36</v>
      </c>
      <c r="P22" s="22">
        <v>18</v>
      </c>
      <c r="Q22" s="7">
        <v>27</v>
      </c>
      <c r="R22" s="30"/>
      <c r="S22" s="30"/>
    </row>
    <row r="23" spans="1:19" ht="11.25">
      <c r="A23" s="4" t="s">
        <v>28</v>
      </c>
      <c r="B23" s="21">
        <v>124</v>
      </c>
      <c r="C23" s="21">
        <v>87</v>
      </c>
      <c r="D23" s="21">
        <v>37</v>
      </c>
      <c r="E23" s="21">
        <v>135</v>
      </c>
      <c r="F23" s="21">
        <v>93</v>
      </c>
      <c r="G23" s="21">
        <v>51</v>
      </c>
      <c r="H23" s="21">
        <v>75</v>
      </c>
      <c r="I23" s="22">
        <v>103</v>
      </c>
      <c r="J23" s="22">
        <v>178</v>
      </c>
      <c r="K23" s="22">
        <v>51</v>
      </c>
      <c r="L23" s="22">
        <v>163</v>
      </c>
      <c r="M23" s="22">
        <v>237</v>
      </c>
      <c r="N23" s="22">
        <v>79</v>
      </c>
      <c r="O23" s="22">
        <v>98</v>
      </c>
      <c r="P23" s="22">
        <v>71</v>
      </c>
      <c r="Q23" s="7">
        <v>145</v>
      </c>
      <c r="R23" s="30"/>
      <c r="S23" s="30"/>
    </row>
    <row r="24" spans="1:19" ht="11.25">
      <c r="A24" s="4" t="s">
        <v>54</v>
      </c>
      <c r="B24" s="21">
        <v>45</v>
      </c>
      <c r="C24" s="21">
        <v>48</v>
      </c>
      <c r="D24" s="21">
        <v>29</v>
      </c>
      <c r="E24" s="21">
        <v>37</v>
      </c>
      <c r="F24" s="21">
        <v>31</v>
      </c>
      <c r="G24" s="21">
        <v>54</v>
      </c>
      <c r="H24" s="21">
        <v>38</v>
      </c>
      <c r="I24" s="22">
        <v>30</v>
      </c>
      <c r="J24" s="22">
        <v>33</v>
      </c>
      <c r="K24" s="22">
        <v>33</v>
      </c>
      <c r="L24" s="22">
        <v>44</v>
      </c>
      <c r="M24" s="22">
        <v>46</v>
      </c>
      <c r="N24" s="22">
        <v>50</v>
      </c>
      <c r="O24" s="22">
        <v>9</v>
      </c>
      <c r="P24" s="22">
        <v>47</v>
      </c>
      <c r="Q24" s="7">
        <v>41</v>
      </c>
      <c r="R24" s="30"/>
      <c r="S24" s="30"/>
    </row>
    <row r="25" spans="1:19" ht="11.25">
      <c r="A25" s="4" t="s">
        <v>30</v>
      </c>
      <c r="B25" s="21">
        <v>23</v>
      </c>
      <c r="C25" s="21">
        <v>53</v>
      </c>
      <c r="D25" s="21">
        <v>27</v>
      </c>
      <c r="E25" s="21">
        <v>40</v>
      </c>
      <c r="F25" s="21">
        <v>26</v>
      </c>
      <c r="G25" s="21">
        <v>39</v>
      </c>
      <c r="H25" s="21">
        <v>41</v>
      </c>
      <c r="I25" s="22">
        <v>33</v>
      </c>
      <c r="J25" s="22">
        <v>5</v>
      </c>
      <c r="K25" s="22" t="s">
        <v>49</v>
      </c>
      <c r="L25" s="22">
        <v>25</v>
      </c>
      <c r="M25" s="22">
        <v>36</v>
      </c>
      <c r="N25" s="22">
        <v>9</v>
      </c>
      <c r="O25" s="22">
        <v>11</v>
      </c>
      <c r="P25" s="22">
        <v>6</v>
      </c>
      <c r="Q25" s="7">
        <v>29</v>
      </c>
      <c r="R25" s="30"/>
      <c r="S25" s="30"/>
    </row>
    <row r="26" spans="1:19" ht="11.25">
      <c r="A26" s="4" t="s">
        <v>31</v>
      </c>
      <c r="B26" s="21" t="s">
        <v>49</v>
      </c>
      <c r="C26" s="21">
        <v>40</v>
      </c>
      <c r="D26" s="21">
        <v>36</v>
      </c>
      <c r="E26" s="21" t="s">
        <v>49</v>
      </c>
      <c r="F26" s="21" t="s">
        <v>49</v>
      </c>
      <c r="G26" s="21" t="s">
        <v>49</v>
      </c>
      <c r="H26" s="21">
        <v>30</v>
      </c>
      <c r="I26" s="22">
        <v>22</v>
      </c>
      <c r="J26" s="22">
        <v>37</v>
      </c>
      <c r="K26" s="22">
        <v>8</v>
      </c>
      <c r="L26" s="22">
        <v>22</v>
      </c>
      <c r="M26" s="22">
        <v>17</v>
      </c>
      <c r="N26" s="22">
        <v>0</v>
      </c>
      <c r="O26" s="22">
        <v>44</v>
      </c>
      <c r="P26" s="22">
        <v>23</v>
      </c>
      <c r="Q26" s="7">
        <v>20</v>
      </c>
      <c r="R26" s="30"/>
      <c r="S26" s="30"/>
    </row>
    <row r="27" spans="1:19" ht="11.25">
      <c r="A27" s="4" t="s">
        <v>32</v>
      </c>
      <c r="B27" s="21">
        <v>16</v>
      </c>
      <c r="C27" s="21">
        <v>34</v>
      </c>
      <c r="D27" s="21">
        <v>20</v>
      </c>
      <c r="E27" s="21">
        <v>23</v>
      </c>
      <c r="F27" s="21"/>
      <c r="G27" s="21">
        <v>63</v>
      </c>
      <c r="H27" s="21">
        <v>106</v>
      </c>
      <c r="I27" s="22">
        <v>14</v>
      </c>
      <c r="J27" s="22"/>
      <c r="K27" s="22">
        <v>91</v>
      </c>
      <c r="L27" s="22">
        <v>36</v>
      </c>
      <c r="M27" s="22">
        <v>70</v>
      </c>
      <c r="N27" s="22">
        <v>66</v>
      </c>
      <c r="O27" s="22">
        <v>45</v>
      </c>
      <c r="P27" s="22">
        <v>245</v>
      </c>
      <c r="Q27" s="7">
        <v>117</v>
      </c>
      <c r="R27" s="30"/>
      <c r="S27" s="30"/>
    </row>
    <row r="28" spans="1:19" ht="11.25">
      <c r="A28" s="4" t="s">
        <v>33</v>
      </c>
      <c r="B28" s="21">
        <v>16</v>
      </c>
      <c r="C28" s="21">
        <v>21</v>
      </c>
      <c r="D28" s="21">
        <v>15</v>
      </c>
      <c r="E28" s="21">
        <v>201</v>
      </c>
      <c r="F28" s="21">
        <v>25</v>
      </c>
      <c r="G28" s="21">
        <v>17</v>
      </c>
      <c r="H28" s="21">
        <v>20</v>
      </c>
      <c r="I28" s="22">
        <v>13</v>
      </c>
      <c r="J28" s="22">
        <v>19</v>
      </c>
      <c r="K28" s="22">
        <v>17</v>
      </c>
      <c r="L28" s="22">
        <v>62</v>
      </c>
      <c r="M28" s="22">
        <v>32</v>
      </c>
      <c r="N28" s="22">
        <v>54</v>
      </c>
      <c r="O28" s="22">
        <v>5</v>
      </c>
      <c r="P28" s="22" t="s">
        <v>50</v>
      </c>
      <c r="Q28" s="7">
        <v>5</v>
      </c>
      <c r="R28" s="30"/>
      <c r="S28" s="30"/>
    </row>
    <row r="29" spans="1:19" ht="11.25">
      <c r="A29" s="4" t="s">
        <v>55</v>
      </c>
      <c r="B29" s="21" t="s">
        <v>49</v>
      </c>
      <c r="C29" s="21" t="s">
        <v>49</v>
      </c>
      <c r="D29" s="21" t="s">
        <v>49</v>
      </c>
      <c r="E29" s="21" t="s">
        <v>49</v>
      </c>
      <c r="F29" s="21" t="s">
        <v>49</v>
      </c>
      <c r="G29" s="21" t="s">
        <v>49</v>
      </c>
      <c r="H29" s="21" t="s">
        <v>49</v>
      </c>
      <c r="I29" s="22" t="s">
        <v>49</v>
      </c>
      <c r="J29" s="22" t="s">
        <v>56</v>
      </c>
      <c r="K29" s="22" t="s">
        <v>56</v>
      </c>
      <c r="L29" s="22" t="s">
        <v>56</v>
      </c>
      <c r="M29" s="22" t="s">
        <v>56</v>
      </c>
      <c r="N29" s="22" t="s">
        <v>36</v>
      </c>
      <c r="O29" s="22" t="s">
        <v>36</v>
      </c>
      <c r="P29" s="22"/>
      <c r="Q29" s="7">
        <v>0</v>
      </c>
      <c r="R29" s="30"/>
      <c r="S29" s="30"/>
    </row>
    <row r="30" spans="1:19" ht="11.25">
      <c r="A30" s="8" t="s">
        <v>57</v>
      </c>
      <c r="B30" s="24">
        <v>33</v>
      </c>
      <c r="C30" s="24">
        <v>5</v>
      </c>
      <c r="D30" s="24" t="s">
        <v>48</v>
      </c>
      <c r="E30" s="24" t="s">
        <v>49</v>
      </c>
      <c r="F30" s="24" t="s">
        <v>49</v>
      </c>
      <c r="G30" s="24">
        <v>1</v>
      </c>
      <c r="H30" s="24"/>
      <c r="I30" s="24">
        <v>59</v>
      </c>
      <c r="J30" s="24">
        <v>24</v>
      </c>
      <c r="K30" s="24">
        <v>20</v>
      </c>
      <c r="L30" s="24">
        <v>15</v>
      </c>
      <c r="M30" s="24">
        <v>12</v>
      </c>
      <c r="N30" s="24">
        <v>10</v>
      </c>
      <c r="O30" s="24" t="s">
        <v>49</v>
      </c>
      <c r="P30" s="24">
        <v>11</v>
      </c>
      <c r="Q30" s="24">
        <v>17</v>
      </c>
      <c r="R30" s="30"/>
      <c r="S30" s="30"/>
    </row>
    <row r="31" spans="15:17" ht="11.25">
      <c r="O31" s="7"/>
      <c r="P31" s="7"/>
      <c r="Q31" s="7"/>
    </row>
    <row r="33" spans="1:17" ht="11.25">
      <c r="A33" s="5" t="s">
        <v>58</v>
      </c>
      <c r="B33" s="5"/>
      <c r="C33" s="5"/>
      <c r="D33" s="5"/>
      <c r="E33" s="5"/>
      <c r="F33" s="5"/>
      <c r="G33" s="5"/>
      <c r="H33" s="5"/>
      <c r="I33" s="5"/>
      <c r="J33" s="5"/>
      <c r="Q33" s="20"/>
    </row>
    <row r="34" spans="1:17" ht="11.25">
      <c r="A34" s="6" t="s">
        <v>9</v>
      </c>
      <c r="B34" s="20">
        <v>2002</v>
      </c>
      <c r="C34" s="20">
        <v>2003</v>
      </c>
      <c r="D34" s="20">
        <v>2004</v>
      </c>
      <c r="E34" s="20">
        <v>2005</v>
      </c>
      <c r="F34" s="20">
        <v>2006</v>
      </c>
      <c r="G34" s="20">
        <v>2007</v>
      </c>
      <c r="H34" s="20">
        <v>2008</v>
      </c>
      <c r="I34" s="20">
        <v>2009</v>
      </c>
      <c r="J34" s="20">
        <v>2010</v>
      </c>
      <c r="K34" s="20">
        <v>2011</v>
      </c>
      <c r="L34" s="20">
        <v>2012</v>
      </c>
      <c r="M34" s="20">
        <v>2013</v>
      </c>
      <c r="N34" s="20">
        <v>2014</v>
      </c>
      <c r="O34" s="20">
        <v>2015</v>
      </c>
      <c r="P34" s="20">
        <v>2016</v>
      </c>
      <c r="Q34" s="5">
        <v>2017</v>
      </c>
    </row>
    <row r="35" spans="1:17" ht="11.25">
      <c r="A35" s="10" t="s">
        <v>47</v>
      </c>
      <c r="B35" s="11">
        <f aca="true" t="shared" si="1" ref="B35:Q35">SUM(B36:B59)</f>
        <v>339</v>
      </c>
      <c r="C35" s="11">
        <f t="shared" si="1"/>
        <v>372</v>
      </c>
      <c r="D35" s="11">
        <f t="shared" si="1"/>
        <v>380</v>
      </c>
      <c r="E35" s="11">
        <f t="shared" si="1"/>
        <v>445</v>
      </c>
      <c r="F35" s="11">
        <f t="shared" si="1"/>
        <v>332</v>
      </c>
      <c r="G35" s="11">
        <f t="shared" si="1"/>
        <v>328</v>
      </c>
      <c r="H35" s="11">
        <f t="shared" si="1"/>
        <v>373</v>
      </c>
      <c r="I35" s="11">
        <f t="shared" si="1"/>
        <v>373</v>
      </c>
      <c r="J35" s="11">
        <f t="shared" si="1"/>
        <v>344</v>
      </c>
      <c r="K35" s="11">
        <f t="shared" si="1"/>
        <v>342</v>
      </c>
      <c r="L35" s="11">
        <f t="shared" si="1"/>
        <v>425</v>
      </c>
      <c r="M35" s="11">
        <f t="shared" si="1"/>
        <v>398</v>
      </c>
      <c r="N35" s="11">
        <f t="shared" si="1"/>
        <v>395</v>
      </c>
      <c r="O35" s="11">
        <f t="shared" si="1"/>
        <v>280</v>
      </c>
      <c r="P35" s="11">
        <f t="shared" si="1"/>
        <v>359</v>
      </c>
      <c r="Q35" s="11">
        <f t="shared" si="1"/>
        <v>419</v>
      </c>
    </row>
    <row r="36" spans="1:17" ht="11.25">
      <c r="A36" s="4" t="s">
        <v>11</v>
      </c>
      <c r="B36" s="21">
        <v>18</v>
      </c>
      <c r="C36" s="21">
        <v>17</v>
      </c>
      <c r="D36" s="21">
        <v>18</v>
      </c>
      <c r="E36" s="21">
        <v>20</v>
      </c>
      <c r="F36" s="21">
        <v>14</v>
      </c>
      <c r="G36" s="21">
        <v>16</v>
      </c>
      <c r="H36" s="21">
        <v>18</v>
      </c>
      <c r="I36" s="22">
        <v>13</v>
      </c>
      <c r="J36" s="22">
        <v>17</v>
      </c>
      <c r="K36" s="22">
        <v>11</v>
      </c>
      <c r="L36" s="22">
        <v>17</v>
      </c>
      <c r="M36" s="22">
        <v>8</v>
      </c>
      <c r="N36" s="22">
        <v>22</v>
      </c>
      <c r="O36" s="22">
        <v>14</v>
      </c>
      <c r="P36" s="22">
        <v>12</v>
      </c>
      <c r="Q36" s="4">
        <v>11</v>
      </c>
    </row>
    <row r="37" spans="1:17" ht="11.25">
      <c r="A37" s="4" t="s">
        <v>12</v>
      </c>
      <c r="B37" s="21">
        <v>7</v>
      </c>
      <c r="C37" s="21">
        <v>3</v>
      </c>
      <c r="D37" s="21">
        <v>9</v>
      </c>
      <c r="E37" s="21">
        <v>1</v>
      </c>
      <c r="F37" s="21">
        <v>8</v>
      </c>
      <c r="G37" s="21">
        <v>12</v>
      </c>
      <c r="H37" s="21">
        <v>10</v>
      </c>
      <c r="I37" s="22">
        <v>14</v>
      </c>
      <c r="J37" s="22">
        <v>14</v>
      </c>
      <c r="K37" s="22">
        <v>10</v>
      </c>
      <c r="L37" s="22">
        <v>17</v>
      </c>
      <c r="M37" s="22">
        <v>27</v>
      </c>
      <c r="N37" s="22">
        <v>19</v>
      </c>
      <c r="O37" s="22">
        <v>17</v>
      </c>
      <c r="P37" s="22">
        <v>18</v>
      </c>
      <c r="Q37" s="4">
        <v>20</v>
      </c>
    </row>
    <row r="38" spans="1:17" ht="11.25">
      <c r="A38" s="4" t="s">
        <v>13</v>
      </c>
      <c r="B38" s="21">
        <v>19</v>
      </c>
      <c r="C38" s="21">
        <v>17</v>
      </c>
      <c r="D38" s="21">
        <v>15</v>
      </c>
      <c r="E38" s="21">
        <v>11</v>
      </c>
      <c r="F38" s="21">
        <v>9</v>
      </c>
      <c r="G38" s="21">
        <v>9</v>
      </c>
      <c r="H38" s="21">
        <v>29</v>
      </c>
      <c r="I38" s="22">
        <v>14</v>
      </c>
      <c r="J38" s="22">
        <v>0</v>
      </c>
      <c r="K38" s="22">
        <v>33</v>
      </c>
      <c r="L38" s="22">
        <v>38</v>
      </c>
      <c r="M38" s="22">
        <v>10</v>
      </c>
      <c r="N38" s="22">
        <v>16</v>
      </c>
      <c r="O38" s="22">
        <v>13</v>
      </c>
      <c r="P38" s="22">
        <v>22</v>
      </c>
      <c r="Q38" s="4">
        <v>5</v>
      </c>
    </row>
    <row r="39" spans="1:17" ht="11.25">
      <c r="A39" s="4" t="s">
        <v>15</v>
      </c>
      <c r="B39" s="21">
        <v>24</v>
      </c>
      <c r="C39" s="21">
        <v>3</v>
      </c>
      <c r="D39" s="21">
        <v>26</v>
      </c>
      <c r="E39" s="21">
        <v>18</v>
      </c>
      <c r="F39" s="21">
        <v>12</v>
      </c>
      <c r="G39" s="21">
        <v>10</v>
      </c>
      <c r="H39" s="21">
        <v>5</v>
      </c>
      <c r="I39" s="22">
        <v>10</v>
      </c>
      <c r="J39" s="22">
        <v>8</v>
      </c>
      <c r="K39" s="22" t="s">
        <v>49</v>
      </c>
      <c r="L39" s="22" t="s">
        <v>49</v>
      </c>
      <c r="M39" s="22">
        <v>7</v>
      </c>
      <c r="N39" s="22">
        <v>9</v>
      </c>
      <c r="O39" s="22">
        <v>1</v>
      </c>
      <c r="P39" s="22">
        <v>10</v>
      </c>
      <c r="Q39" s="4">
        <v>1</v>
      </c>
    </row>
    <row r="40" spans="1:17" ht="11.25">
      <c r="A40" s="4" t="s">
        <v>16</v>
      </c>
      <c r="B40" s="21">
        <v>20</v>
      </c>
      <c r="C40" s="21">
        <v>26</v>
      </c>
      <c r="D40" s="21">
        <v>25</v>
      </c>
      <c r="E40" s="21">
        <v>19</v>
      </c>
      <c r="F40" s="21">
        <v>36</v>
      </c>
      <c r="G40" s="21">
        <v>25</v>
      </c>
      <c r="H40" s="21">
        <v>33</v>
      </c>
      <c r="I40" s="22">
        <v>20</v>
      </c>
      <c r="J40" s="22">
        <v>42</v>
      </c>
      <c r="K40" s="22">
        <v>23</v>
      </c>
      <c r="L40" s="22">
        <v>21</v>
      </c>
      <c r="M40" s="22">
        <v>23</v>
      </c>
      <c r="N40" s="22">
        <v>30</v>
      </c>
      <c r="O40" s="22">
        <v>23</v>
      </c>
      <c r="P40" s="22">
        <v>21</v>
      </c>
      <c r="Q40" s="4">
        <v>20</v>
      </c>
    </row>
    <row r="41" spans="1:17" ht="11.25">
      <c r="A41" s="4" t="s">
        <v>17</v>
      </c>
      <c r="B41" s="21">
        <v>12</v>
      </c>
      <c r="C41" s="21">
        <v>11</v>
      </c>
      <c r="D41" s="21">
        <v>12</v>
      </c>
      <c r="E41" s="21">
        <v>13</v>
      </c>
      <c r="F41" s="21">
        <v>10</v>
      </c>
      <c r="G41" s="21">
        <v>14</v>
      </c>
      <c r="H41" s="21">
        <v>12</v>
      </c>
      <c r="I41" s="23">
        <v>17</v>
      </c>
      <c r="J41" s="23">
        <v>15</v>
      </c>
      <c r="K41" s="23">
        <v>15</v>
      </c>
      <c r="L41" s="23">
        <v>21</v>
      </c>
      <c r="M41" s="23">
        <v>12</v>
      </c>
      <c r="N41" s="23">
        <v>23</v>
      </c>
      <c r="O41" s="23">
        <v>2</v>
      </c>
      <c r="P41" s="23">
        <v>23</v>
      </c>
      <c r="Q41" s="4">
        <v>29</v>
      </c>
    </row>
    <row r="42" spans="1:17" ht="11.25">
      <c r="A42" s="4" t="s">
        <v>18</v>
      </c>
      <c r="B42" s="21">
        <v>15</v>
      </c>
      <c r="C42" s="21">
        <v>14</v>
      </c>
      <c r="D42" s="21">
        <v>17</v>
      </c>
      <c r="E42" s="21">
        <v>7</v>
      </c>
      <c r="F42" s="21">
        <v>13</v>
      </c>
      <c r="G42" s="21">
        <v>14</v>
      </c>
      <c r="H42" s="21">
        <v>14</v>
      </c>
      <c r="I42" s="22">
        <v>12</v>
      </c>
      <c r="J42" s="22">
        <v>16</v>
      </c>
      <c r="K42" s="22">
        <v>18</v>
      </c>
      <c r="L42" s="22">
        <v>14</v>
      </c>
      <c r="M42" s="22">
        <v>12</v>
      </c>
      <c r="N42" s="22">
        <v>9</v>
      </c>
      <c r="O42" s="22">
        <v>6</v>
      </c>
      <c r="P42" s="22">
        <v>11</v>
      </c>
      <c r="Q42" s="4">
        <v>12</v>
      </c>
    </row>
    <row r="43" spans="1:17" ht="11.25">
      <c r="A43" s="4" t="s">
        <v>19</v>
      </c>
      <c r="B43" s="21"/>
      <c r="C43" s="21">
        <v>40</v>
      </c>
      <c r="D43" s="21">
        <v>19</v>
      </c>
      <c r="E43" s="21">
        <v>23</v>
      </c>
      <c r="F43" s="21">
        <v>21</v>
      </c>
      <c r="G43" s="21">
        <v>14</v>
      </c>
      <c r="H43" s="21">
        <v>13</v>
      </c>
      <c r="I43" s="22">
        <v>14</v>
      </c>
      <c r="J43" s="22">
        <v>5</v>
      </c>
      <c r="K43" s="22">
        <v>15</v>
      </c>
      <c r="L43" s="22">
        <v>16</v>
      </c>
      <c r="M43" s="22">
        <v>14</v>
      </c>
      <c r="N43" s="22">
        <v>11</v>
      </c>
      <c r="O43" s="22">
        <v>14</v>
      </c>
      <c r="P43" s="57">
        <v>13</v>
      </c>
      <c r="Q43" s="21" t="s">
        <v>50</v>
      </c>
    </row>
    <row r="44" spans="1:17" ht="11.25">
      <c r="A44" s="4" t="s">
        <v>20</v>
      </c>
      <c r="B44" s="21">
        <v>15</v>
      </c>
      <c r="C44" s="21">
        <v>16</v>
      </c>
      <c r="D44" s="21">
        <v>14</v>
      </c>
      <c r="E44" s="21" t="s">
        <v>49</v>
      </c>
      <c r="F44" s="21">
        <v>18</v>
      </c>
      <c r="G44" s="21">
        <v>14</v>
      </c>
      <c r="H44" s="21">
        <v>9</v>
      </c>
      <c r="I44" s="22">
        <v>8</v>
      </c>
      <c r="J44" s="22">
        <v>12</v>
      </c>
      <c r="K44" s="22">
        <v>14</v>
      </c>
      <c r="L44" s="22">
        <v>11</v>
      </c>
      <c r="M44" s="22">
        <v>14</v>
      </c>
      <c r="N44" s="22">
        <v>5</v>
      </c>
      <c r="O44" s="22">
        <v>12</v>
      </c>
      <c r="P44" s="22">
        <v>17</v>
      </c>
      <c r="Q44" s="4">
        <v>16</v>
      </c>
    </row>
    <row r="45" spans="1:17" ht="11.25">
      <c r="A45" s="4" t="s">
        <v>51</v>
      </c>
      <c r="B45" s="22">
        <v>31</v>
      </c>
      <c r="C45" s="22">
        <v>16</v>
      </c>
      <c r="D45" s="22">
        <v>30</v>
      </c>
      <c r="E45" s="22">
        <v>1</v>
      </c>
      <c r="F45" s="22">
        <v>26</v>
      </c>
      <c r="G45" s="22">
        <v>28</v>
      </c>
      <c r="H45" s="22">
        <v>24</v>
      </c>
      <c r="I45" s="22">
        <v>22</v>
      </c>
      <c r="J45" s="22">
        <v>15</v>
      </c>
      <c r="K45" s="22">
        <v>35</v>
      </c>
      <c r="L45" s="22">
        <v>24</v>
      </c>
      <c r="M45" s="22">
        <v>24</v>
      </c>
      <c r="N45" s="22">
        <v>56</v>
      </c>
      <c r="O45" s="22">
        <v>16</v>
      </c>
      <c r="P45" s="22">
        <v>27</v>
      </c>
      <c r="Q45" s="4">
        <v>40</v>
      </c>
    </row>
    <row r="46" spans="1:17" ht="11.25">
      <c r="A46" s="4" t="s">
        <v>22</v>
      </c>
      <c r="B46" s="21" t="s">
        <v>48</v>
      </c>
      <c r="C46" s="21">
        <v>16</v>
      </c>
      <c r="D46" s="21">
        <v>17</v>
      </c>
      <c r="E46" s="21">
        <v>29</v>
      </c>
      <c r="F46" s="21">
        <v>19</v>
      </c>
      <c r="G46" s="22">
        <v>17</v>
      </c>
      <c r="H46" s="21">
        <v>25</v>
      </c>
      <c r="I46" s="22">
        <v>18</v>
      </c>
      <c r="J46" s="22">
        <v>19</v>
      </c>
      <c r="K46" s="22">
        <v>12</v>
      </c>
      <c r="L46" s="22">
        <v>13</v>
      </c>
      <c r="M46" s="22">
        <v>15</v>
      </c>
      <c r="N46" s="22">
        <v>11</v>
      </c>
      <c r="O46" s="22">
        <v>10</v>
      </c>
      <c r="P46" s="22">
        <v>13</v>
      </c>
      <c r="Q46" s="4">
        <v>16</v>
      </c>
    </row>
    <row r="47" spans="1:17" ht="11.25">
      <c r="A47" s="4" t="s">
        <v>52</v>
      </c>
      <c r="B47" s="21">
        <v>17</v>
      </c>
      <c r="C47" s="21">
        <v>22</v>
      </c>
      <c r="D47" s="21">
        <v>21</v>
      </c>
      <c r="E47" s="21">
        <v>14</v>
      </c>
      <c r="F47" s="21">
        <v>14</v>
      </c>
      <c r="G47" s="21">
        <v>17</v>
      </c>
      <c r="H47" s="21">
        <v>16</v>
      </c>
      <c r="I47" s="22">
        <v>20</v>
      </c>
      <c r="J47" s="22">
        <v>14</v>
      </c>
      <c r="K47" s="22">
        <v>15</v>
      </c>
      <c r="L47" s="22">
        <v>13</v>
      </c>
      <c r="M47" s="22">
        <v>10</v>
      </c>
      <c r="N47" s="22">
        <v>15</v>
      </c>
      <c r="O47" s="22">
        <v>10</v>
      </c>
      <c r="P47" s="22">
        <v>9</v>
      </c>
      <c r="Q47" s="4">
        <v>9</v>
      </c>
    </row>
    <row r="48" spans="1:17" ht="11.25">
      <c r="A48" s="25" t="s">
        <v>24</v>
      </c>
      <c r="B48" s="26">
        <v>9</v>
      </c>
      <c r="C48" s="26">
        <v>7</v>
      </c>
      <c r="D48" s="26">
        <v>10</v>
      </c>
      <c r="E48" s="26">
        <v>7</v>
      </c>
      <c r="F48" s="21">
        <v>8</v>
      </c>
      <c r="G48" s="21">
        <v>13</v>
      </c>
      <c r="H48" s="21">
        <v>12</v>
      </c>
      <c r="I48" s="22">
        <v>5</v>
      </c>
      <c r="J48" s="22">
        <v>14</v>
      </c>
      <c r="K48" s="22">
        <v>12</v>
      </c>
      <c r="L48" s="23">
        <v>17</v>
      </c>
      <c r="M48" s="23">
        <v>15</v>
      </c>
      <c r="N48" s="23">
        <v>29</v>
      </c>
      <c r="O48" s="23">
        <v>22</v>
      </c>
      <c r="P48" s="23">
        <v>17</v>
      </c>
      <c r="Q48" s="4">
        <v>11</v>
      </c>
    </row>
    <row r="49" spans="1:17" ht="11.25">
      <c r="A49" s="4" t="s">
        <v>25</v>
      </c>
      <c r="B49" s="21">
        <v>7</v>
      </c>
      <c r="C49" s="21">
        <v>11</v>
      </c>
      <c r="D49" s="21">
        <v>1</v>
      </c>
      <c r="E49" s="21">
        <v>2</v>
      </c>
      <c r="F49" s="21">
        <v>24</v>
      </c>
      <c r="G49" s="21" t="s">
        <v>49</v>
      </c>
      <c r="H49" s="21" t="s">
        <v>49</v>
      </c>
      <c r="I49" s="22">
        <v>47</v>
      </c>
      <c r="J49" s="22">
        <v>0</v>
      </c>
      <c r="K49" s="22">
        <v>23</v>
      </c>
      <c r="L49" s="22">
        <v>16</v>
      </c>
      <c r="M49" s="22">
        <v>11</v>
      </c>
      <c r="N49" s="22">
        <v>16</v>
      </c>
      <c r="O49" s="22">
        <v>15</v>
      </c>
      <c r="P49" s="22" t="s">
        <v>50</v>
      </c>
      <c r="Q49" s="4">
        <v>15</v>
      </c>
    </row>
    <row r="50" spans="1:17" ht="11.25">
      <c r="A50" s="4" t="s">
        <v>53</v>
      </c>
      <c r="B50" s="21">
        <v>24</v>
      </c>
      <c r="C50" s="21">
        <v>17</v>
      </c>
      <c r="D50" s="21">
        <v>33</v>
      </c>
      <c r="E50" s="21" t="s">
        <v>49</v>
      </c>
      <c r="F50" s="21">
        <v>34</v>
      </c>
      <c r="G50" s="21">
        <v>19</v>
      </c>
      <c r="H50" s="21">
        <v>24</v>
      </c>
      <c r="I50" s="22">
        <v>26</v>
      </c>
      <c r="J50" s="22">
        <v>26</v>
      </c>
      <c r="K50" s="22">
        <v>16</v>
      </c>
      <c r="L50" s="22">
        <v>7</v>
      </c>
      <c r="M50" s="22" t="s">
        <v>49</v>
      </c>
      <c r="N50" s="22">
        <v>0</v>
      </c>
      <c r="O50" s="22">
        <v>0</v>
      </c>
      <c r="P50" s="22">
        <v>17</v>
      </c>
      <c r="Q50" s="4">
        <v>18</v>
      </c>
    </row>
    <row r="51" spans="1:17" ht="11.25">
      <c r="A51" s="4" t="s">
        <v>27</v>
      </c>
      <c r="B51" s="21">
        <v>7</v>
      </c>
      <c r="C51" s="21">
        <v>19</v>
      </c>
      <c r="D51" s="21">
        <v>9</v>
      </c>
      <c r="E51" s="21">
        <v>7</v>
      </c>
      <c r="F51" s="21">
        <v>10</v>
      </c>
      <c r="G51" s="21">
        <v>12</v>
      </c>
      <c r="H51" s="21">
        <v>8</v>
      </c>
      <c r="I51" s="22">
        <v>8</v>
      </c>
      <c r="J51" s="22">
        <v>12</v>
      </c>
      <c r="K51" s="22">
        <v>6</v>
      </c>
      <c r="L51" s="22">
        <v>12</v>
      </c>
      <c r="M51" s="22">
        <v>12</v>
      </c>
      <c r="N51" s="22">
        <v>11</v>
      </c>
      <c r="O51" s="22">
        <v>15</v>
      </c>
      <c r="P51" s="22">
        <v>9</v>
      </c>
      <c r="Q51" s="4">
        <v>11</v>
      </c>
    </row>
    <row r="52" spans="1:17" ht="11.25">
      <c r="A52" s="4" t="s">
        <v>28</v>
      </c>
      <c r="B52" s="21">
        <v>58</v>
      </c>
      <c r="C52" s="21">
        <v>31</v>
      </c>
      <c r="D52" s="21">
        <v>22</v>
      </c>
      <c r="E52" s="21">
        <v>45</v>
      </c>
      <c r="F52" s="21">
        <v>24</v>
      </c>
      <c r="G52" s="21">
        <v>28</v>
      </c>
      <c r="H52" s="21">
        <v>35</v>
      </c>
      <c r="I52" s="22">
        <v>23</v>
      </c>
      <c r="J52" s="22">
        <v>55</v>
      </c>
      <c r="K52" s="22">
        <v>20</v>
      </c>
      <c r="L52" s="22">
        <v>57</v>
      </c>
      <c r="M52" s="22">
        <v>100</v>
      </c>
      <c r="N52" s="22">
        <v>41</v>
      </c>
      <c r="O52" s="22">
        <v>33</v>
      </c>
      <c r="P52" s="22">
        <v>37</v>
      </c>
      <c r="Q52" s="4">
        <v>95</v>
      </c>
    </row>
    <row r="53" spans="1:17" ht="11.25">
      <c r="A53" s="4" t="s">
        <v>54</v>
      </c>
      <c r="B53" s="21">
        <v>17</v>
      </c>
      <c r="C53" s="21">
        <v>12</v>
      </c>
      <c r="D53" s="21">
        <v>15</v>
      </c>
      <c r="E53" s="21">
        <v>14</v>
      </c>
      <c r="F53" s="21">
        <v>21</v>
      </c>
      <c r="G53" s="21">
        <v>23</v>
      </c>
      <c r="H53" s="21">
        <v>30</v>
      </c>
      <c r="I53" s="22">
        <v>29</v>
      </c>
      <c r="J53" s="22">
        <v>23</v>
      </c>
      <c r="K53" s="22">
        <v>16</v>
      </c>
      <c r="L53" s="22">
        <v>20</v>
      </c>
      <c r="M53" s="22">
        <v>26</v>
      </c>
      <c r="N53" s="22">
        <v>20</v>
      </c>
      <c r="O53" s="22">
        <v>7</v>
      </c>
      <c r="P53" s="22">
        <v>22</v>
      </c>
      <c r="Q53" s="4">
        <v>23</v>
      </c>
    </row>
    <row r="54" spans="1:17" ht="11.25">
      <c r="A54" s="4" t="s">
        <v>30</v>
      </c>
      <c r="B54" s="21">
        <v>6</v>
      </c>
      <c r="C54" s="21">
        <v>10</v>
      </c>
      <c r="D54" s="21">
        <v>9</v>
      </c>
      <c r="E54" s="21">
        <v>9</v>
      </c>
      <c r="F54" s="21">
        <v>6</v>
      </c>
      <c r="G54" s="21">
        <v>12</v>
      </c>
      <c r="H54" s="21">
        <v>11</v>
      </c>
      <c r="I54" s="22">
        <v>7</v>
      </c>
      <c r="J54" s="22">
        <v>4</v>
      </c>
      <c r="K54" s="22" t="s">
        <v>49</v>
      </c>
      <c r="L54" s="22">
        <v>8</v>
      </c>
      <c r="M54" s="22">
        <v>7</v>
      </c>
      <c r="N54" s="22">
        <v>4</v>
      </c>
      <c r="O54" s="22">
        <v>1</v>
      </c>
      <c r="P54" s="22">
        <v>1</v>
      </c>
      <c r="Q54" s="4">
        <v>6</v>
      </c>
    </row>
    <row r="55" spans="1:17" ht="11.25">
      <c r="A55" s="4" t="s">
        <v>31</v>
      </c>
      <c r="B55" s="21" t="s">
        <v>49</v>
      </c>
      <c r="C55" s="21">
        <v>24</v>
      </c>
      <c r="D55" s="21">
        <v>18</v>
      </c>
      <c r="E55" s="21" t="s">
        <v>49</v>
      </c>
      <c r="F55" s="21" t="s">
        <v>49</v>
      </c>
      <c r="G55" s="21" t="s">
        <v>49</v>
      </c>
      <c r="H55" s="21">
        <v>20</v>
      </c>
      <c r="I55" s="22">
        <v>18</v>
      </c>
      <c r="J55" s="22">
        <v>16</v>
      </c>
      <c r="K55" s="22">
        <v>6</v>
      </c>
      <c r="L55" s="22">
        <v>15</v>
      </c>
      <c r="M55" s="22">
        <v>11</v>
      </c>
      <c r="N55" s="22">
        <v>0</v>
      </c>
      <c r="O55" s="22">
        <v>27</v>
      </c>
      <c r="P55" s="22">
        <v>14</v>
      </c>
      <c r="Q55" s="4">
        <v>13</v>
      </c>
    </row>
    <row r="56" spans="1:17" ht="11.25">
      <c r="A56" s="4" t="s">
        <v>32</v>
      </c>
      <c r="B56" s="21">
        <v>13</v>
      </c>
      <c r="C56" s="21">
        <v>21</v>
      </c>
      <c r="D56" s="21">
        <v>15</v>
      </c>
      <c r="E56" s="21">
        <v>11</v>
      </c>
      <c r="F56" s="21"/>
      <c r="G56" s="21">
        <v>21</v>
      </c>
      <c r="H56" s="21">
        <v>17</v>
      </c>
      <c r="I56" s="22">
        <v>10</v>
      </c>
      <c r="J56" s="22"/>
      <c r="K56" s="22">
        <v>22</v>
      </c>
      <c r="L56" s="22">
        <v>18</v>
      </c>
      <c r="M56" s="22">
        <v>23</v>
      </c>
      <c r="N56" s="22">
        <v>18</v>
      </c>
      <c r="O56" s="22">
        <v>17</v>
      </c>
      <c r="P56" s="22">
        <v>27</v>
      </c>
      <c r="Q56" s="4">
        <v>38</v>
      </c>
    </row>
    <row r="57" spans="1:17" ht="11.25">
      <c r="A57" s="4" t="s">
        <v>33</v>
      </c>
      <c r="B57" s="21">
        <v>13</v>
      </c>
      <c r="C57" s="21">
        <v>15</v>
      </c>
      <c r="D57" s="21">
        <v>25</v>
      </c>
      <c r="E57" s="21">
        <v>194</v>
      </c>
      <c r="F57" s="21">
        <v>5</v>
      </c>
      <c r="G57" s="21">
        <v>9</v>
      </c>
      <c r="H57" s="21">
        <v>8</v>
      </c>
      <c r="I57" s="22">
        <v>10</v>
      </c>
      <c r="J57" s="22">
        <v>7</v>
      </c>
      <c r="K57" s="22">
        <v>12</v>
      </c>
      <c r="L57" s="22">
        <v>36</v>
      </c>
      <c r="M57" s="22">
        <v>8</v>
      </c>
      <c r="N57" s="22">
        <v>20</v>
      </c>
      <c r="O57" s="22">
        <v>5</v>
      </c>
      <c r="P57" s="22">
        <v>12</v>
      </c>
      <c r="Q57" s="4">
        <v>2</v>
      </c>
    </row>
    <row r="58" spans="1:16" ht="11.25">
      <c r="A58" s="4" t="s">
        <v>55</v>
      </c>
      <c r="B58" s="21" t="s">
        <v>49</v>
      </c>
      <c r="C58" s="21" t="s">
        <v>49</v>
      </c>
      <c r="D58" s="21" t="s">
        <v>49</v>
      </c>
      <c r="E58" s="21" t="s">
        <v>49</v>
      </c>
      <c r="F58" s="21" t="s">
        <v>49</v>
      </c>
      <c r="G58" s="21" t="s">
        <v>49</v>
      </c>
      <c r="H58" s="21" t="s">
        <v>49</v>
      </c>
      <c r="I58" s="22" t="s">
        <v>49</v>
      </c>
      <c r="J58" s="22" t="s">
        <v>56</v>
      </c>
      <c r="K58" s="22" t="s">
        <v>56</v>
      </c>
      <c r="L58" s="22" t="s">
        <v>56</v>
      </c>
      <c r="M58" s="22" t="s">
        <v>56</v>
      </c>
      <c r="N58" s="22" t="s">
        <v>36</v>
      </c>
      <c r="O58" s="22" t="s">
        <v>36</v>
      </c>
      <c r="P58" s="22"/>
    </row>
    <row r="59" spans="1:17" ht="11.25">
      <c r="A59" s="8" t="s">
        <v>57</v>
      </c>
      <c r="B59" s="24">
        <v>7</v>
      </c>
      <c r="C59" s="24">
        <v>4</v>
      </c>
      <c r="D59" s="24" t="s">
        <v>48</v>
      </c>
      <c r="E59" s="24" t="s">
        <v>49</v>
      </c>
      <c r="F59" s="24" t="s">
        <v>49</v>
      </c>
      <c r="G59" s="24">
        <v>1</v>
      </c>
      <c r="H59" s="24" t="s">
        <v>49</v>
      </c>
      <c r="I59" s="24">
        <v>8</v>
      </c>
      <c r="J59" s="24">
        <v>10</v>
      </c>
      <c r="K59" s="24">
        <v>8</v>
      </c>
      <c r="L59" s="24">
        <v>14</v>
      </c>
      <c r="M59" s="24">
        <v>9</v>
      </c>
      <c r="N59" s="24">
        <v>10</v>
      </c>
      <c r="O59" s="24">
        <v>0</v>
      </c>
      <c r="P59" s="24">
        <v>7</v>
      </c>
      <c r="Q59" s="24">
        <v>8</v>
      </c>
    </row>
    <row r="62" s="6" customFormat="1" ht="11.25">
      <c r="A62" s="6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S4" sqref="S4:S17"/>
    </sheetView>
  </sheetViews>
  <sheetFormatPr defaultColWidth="11.421875" defaultRowHeight="11.25" customHeight="1"/>
  <cols>
    <col min="1" max="1" width="49.8515625" style="4" customWidth="1"/>
    <col min="2" max="12" width="11.57421875" style="4" customWidth="1"/>
    <col min="13" max="17" width="11.421875" style="4" customWidth="1"/>
    <col min="18" max="16384" width="11.421875" style="4" customWidth="1"/>
  </cols>
  <sheetData>
    <row r="1" ht="11.25" customHeight="1">
      <c r="A1" s="5" t="s">
        <v>4</v>
      </c>
    </row>
    <row r="2" ht="11.25" customHeight="1">
      <c r="A2" s="6" t="s">
        <v>59</v>
      </c>
    </row>
    <row r="3" spans="2:23" ht="11.2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R3" s="7"/>
      <c r="S3" s="7"/>
      <c r="T3" s="7"/>
      <c r="U3" s="7"/>
      <c r="V3" s="7"/>
      <c r="W3" s="7"/>
    </row>
    <row r="4" spans="1:23" ht="11.25" customHeight="1">
      <c r="A4" s="10"/>
      <c r="B4" s="9">
        <v>2000</v>
      </c>
      <c r="C4" s="9">
        <v>2001</v>
      </c>
      <c r="D4" s="9">
        <v>2002</v>
      </c>
      <c r="E4" s="9">
        <v>2003</v>
      </c>
      <c r="F4" s="9">
        <v>2004</v>
      </c>
      <c r="G4" s="9">
        <v>2005</v>
      </c>
      <c r="H4" s="9">
        <v>2006</v>
      </c>
      <c r="I4" s="9">
        <v>2007</v>
      </c>
      <c r="J4" s="9">
        <v>2008</v>
      </c>
      <c r="K4" s="9">
        <v>2009</v>
      </c>
      <c r="L4" s="9">
        <v>2010</v>
      </c>
      <c r="M4" s="9">
        <v>2011</v>
      </c>
      <c r="N4" s="9">
        <v>2012</v>
      </c>
      <c r="O4" s="9">
        <v>2013</v>
      </c>
      <c r="P4" s="9">
        <v>2014</v>
      </c>
      <c r="Q4" s="9">
        <v>2015</v>
      </c>
      <c r="R4" s="9">
        <v>2016</v>
      </c>
      <c r="S4" s="9">
        <v>2017</v>
      </c>
      <c r="T4" s="7"/>
      <c r="U4" s="7"/>
      <c r="V4" s="7"/>
      <c r="W4" s="7"/>
    </row>
    <row r="5" spans="1:23" ht="11.25" customHeight="1">
      <c r="A5" s="27" t="s">
        <v>10</v>
      </c>
      <c r="B5" s="28">
        <v>13461482</v>
      </c>
      <c r="C5" s="28">
        <v>11095786</v>
      </c>
      <c r="D5" s="28">
        <v>13283053</v>
      </c>
      <c r="E5" s="28">
        <v>13668627</v>
      </c>
      <c r="F5" s="28">
        <v>13786346</v>
      </c>
      <c r="G5" s="28">
        <v>14116715</v>
      </c>
      <c r="H5" s="28">
        <v>15410416</v>
      </c>
      <c r="I5" s="28">
        <v>15190361</v>
      </c>
      <c r="J5" s="28">
        <v>16880632</v>
      </c>
      <c r="K5" s="28">
        <v>17293832</v>
      </c>
      <c r="L5" s="28">
        <v>20555696</v>
      </c>
      <c r="M5" s="28">
        <v>24043381</v>
      </c>
      <c r="N5" s="28">
        <v>26663240</v>
      </c>
      <c r="O5" s="28">
        <f>SUM(O6)+O14</f>
        <v>30601797</v>
      </c>
      <c r="P5" s="28">
        <v>27799875</v>
      </c>
      <c r="Q5" s="28">
        <f>SUM(Q6+Q14)</f>
        <v>28796533</v>
      </c>
      <c r="R5" s="28">
        <f>SUM(R6+R14)</f>
        <v>29271374</v>
      </c>
      <c r="S5" s="28">
        <f>SUM(S6+S14)</f>
        <v>30178348</v>
      </c>
      <c r="T5" s="7"/>
      <c r="U5" s="7"/>
      <c r="V5" s="7"/>
      <c r="W5" s="7"/>
    </row>
    <row r="6" spans="1:23" ht="11.25" customHeight="1">
      <c r="A6" s="5" t="s">
        <v>60</v>
      </c>
      <c r="B6" s="29">
        <v>10066644</v>
      </c>
      <c r="C6" s="29">
        <v>7881807</v>
      </c>
      <c r="D6" s="29">
        <v>8349091</v>
      </c>
      <c r="E6" s="29">
        <v>9778474</v>
      </c>
      <c r="F6" s="29">
        <v>9753747</v>
      </c>
      <c r="G6" s="29">
        <v>10722059</v>
      </c>
      <c r="H6" s="29">
        <v>11173601</v>
      </c>
      <c r="I6" s="29">
        <v>11085594</v>
      </c>
      <c r="J6" s="29">
        <v>12584897</v>
      </c>
      <c r="K6" s="29">
        <v>13411935</v>
      </c>
      <c r="L6" s="29">
        <v>16236455</v>
      </c>
      <c r="M6" s="29">
        <v>19815177</v>
      </c>
      <c r="N6" s="29">
        <v>22333269</v>
      </c>
      <c r="O6" s="29">
        <f>SUM(O7:O13)</f>
        <v>26953073</v>
      </c>
      <c r="P6" s="29">
        <v>23931419</v>
      </c>
      <c r="Q6" s="29">
        <f>SUM(Q7:Q13)</f>
        <v>25057362</v>
      </c>
      <c r="R6" s="29">
        <f>SUM(R7:R13)</f>
        <v>25593669</v>
      </c>
      <c r="S6" s="29">
        <f>SUM(S7:S13)</f>
        <v>26171782</v>
      </c>
      <c r="T6" s="7"/>
      <c r="U6" s="7"/>
      <c r="V6" s="7"/>
      <c r="W6" s="7"/>
    </row>
    <row r="7" spans="1:23" ht="11.25" customHeight="1">
      <c r="A7" s="4" t="s">
        <v>61</v>
      </c>
      <c r="B7" s="30">
        <v>2011030</v>
      </c>
      <c r="C7" s="30">
        <v>2214599</v>
      </c>
      <c r="D7" s="30">
        <v>2559362</v>
      </c>
      <c r="E7" s="30">
        <v>3009009</v>
      </c>
      <c r="F7" s="30">
        <v>2866454</v>
      </c>
      <c r="G7" s="30">
        <v>3189892</v>
      </c>
      <c r="H7" s="30">
        <v>3697578</v>
      </c>
      <c r="I7" s="30">
        <v>3750024</v>
      </c>
      <c r="J7" s="30">
        <v>4074643</v>
      </c>
      <c r="K7" s="30">
        <v>4501084</v>
      </c>
      <c r="L7" s="30">
        <v>5291404</v>
      </c>
      <c r="M7" s="30">
        <v>6332454</v>
      </c>
      <c r="N7" s="30">
        <v>6954669</v>
      </c>
      <c r="O7" s="30">
        <v>7450662</v>
      </c>
      <c r="P7" s="30">
        <v>7461284</v>
      </c>
      <c r="Q7" s="30">
        <v>8013197</v>
      </c>
      <c r="R7" s="30">
        <v>8198041</v>
      </c>
      <c r="S7" s="30">
        <v>8202205</v>
      </c>
      <c r="T7" s="7"/>
      <c r="U7" s="7"/>
      <c r="V7" s="7"/>
      <c r="W7" s="7"/>
    </row>
    <row r="8" spans="1:23" ht="11.25" customHeight="1">
      <c r="A8" s="4" t="s">
        <v>62</v>
      </c>
      <c r="B8" s="30">
        <v>306267</v>
      </c>
      <c r="C8" s="30">
        <v>344824</v>
      </c>
      <c r="D8" s="30">
        <v>233694</v>
      </c>
      <c r="E8" s="30">
        <v>234988</v>
      </c>
      <c r="F8" s="30">
        <v>254592</v>
      </c>
      <c r="G8" s="30">
        <v>174100</v>
      </c>
      <c r="H8" s="12" t="s">
        <v>36</v>
      </c>
      <c r="I8" s="12" t="s">
        <v>36</v>
      </c>
      <c r="J8" s="12" t="s">
        <v>36</v>
      </c>
      <c r="K8" s="12" t="s">
        <v>36</v>
      </c>
      <c r="L8" s="12" t="s">
        <v>36</v>
      </c>
      <c r="M8" s="12" t="s">
        <v>36</v>
      </c>
      <c r="N8" s="12" t="s">
        <v>36</v>
      </c>
      <c r="O8" s="12">
        <v>50000</v>
      </c>
      <c r="P8" s="12">
        <f>46000+412068+50000</f>
        <v>508068</v>
      </c>
      <c r="Q8" s="12">
        <v>3000</v>
      </c>
      <c r="R8" s="30">
        <v>50000</v>
      </c>
      <c r="S8" s="30">
        <v>118083</v>
      </c>
      <c r="T8" s="7"/>
      <c r="U8" s="7"/>
      <c r="V8" s="7"/>
      <c r="W8" s="7"/>
    </row>
    <row r="9" spans="1:23" ht="11.25" customHeight="1">
      <c r="A9" s="4" t="s">
        <v>63</v>
      </c>
      <c r="B9" s="30">
        <v>261812</v>
      </c>
      <c r="C9" s="30">
        <v>404370</v>
      </c>
      <c r="D9" s="30">
        <v>560084</v>
      </c>
      <c r="E9" s="30">
        <v>415624</v>
      </c>
      <c r="F9" s="30">
        <v>308325</v>
      </c>
      <c r="G9" s="30">
        <v>282394</v>
      </c>
      <c r="H9" s="30">
        <v>127373</v>
      </c>
      <c r="I9" s="30">
        <v>46771</v>
      </c>
      <c r="J9" s="30">
        <v>98197</v>
      </c>
      <c r="K9" s="30">
        <v>63985</v>
      </c>
      <c r="L9" s="30">
        <v>154372</v>
      </c>
      <c r="M9" s="30">
        <v>95088</v>
      </c>
      <c r="N9" s="30">
        <v>44845</v>
      </c>
      <c r="O9" s="30">
        <v>264084</v>
      </c>
      <c r="P9" s="30">
        <v>101084</v>
      </c>
      <c r="Q9" s="30">
        <v>165177</v>
      </c>
      <c r="R9" s="30">
        <v>190322</v>
      </c>
      <c r="S9" s="30">
        <v>74247</v>
      </c>
      <c r="T9" s="7"/>
      <c r="U9" s="7"/>
      <c r="V9" s="7"/>
      <c r="W9" s="7"/>
    </row>
    <row r="10" spans="1:23" ht="11.25" customHeight="1">
      <c r="A10" s="4" t="s">
        <v>64</v>
      </c>
      <c r="B10" s="30">
        <v>4942136</v>
      </c>
      <c r="C10" s="30">
        <v>3994447</v>
      </c>
      <c r="D10" s="30">
        <v>4189186</v>
      </c>
      <c r="E10" s="30">
        <v>4565177</v>
      </c>
      <c r="F10" s="30">
        <v>4943392</v>
      </c>
      <c r="G10" s="30">
        <v>5708467</v>
      </c>
      <c r="H10" s="30">
        <v>6107991</v>
      </c>
      <c r="I10" s="30">
        <v>6229520</v>
      </c>
      <c r="J10" s="30">
        <v>7001924</v>
      </c>
      <c r="K10" s="30">
        <v>7217717</v>
      </c>
      <c r="L10" s="30">
        <v>8572312</v>
      </c>
      <c r="M10" s="30">
        <v>10095092</v>
      </c>
      <c r="N10" s="30">
        <v>11675678</v>
      </c>
      <c r="O10" s="30">
        <v>13228540</v>
      </c>
      <c r="P10" s="30">
        <v>12376016</v>
      </c>
      <c r="Q10" s="30">
        <v>11896942</v>
      </c>
      <c r="R10" s="30">
        <v>12877278</v>
      </c>
      <c r="S10" s="30">
        <v>12934979</v>
      </c>
      <c r="T10" s="7"/>
      <c r="U10" s="7"/>
      <c r="V10" s="7"/>
      <c r="W10" s="7"/>
    </row>
    <row r="11" spans="1:23" ht="11.25" customHeight="1">
      <c r="A11" s="4" t="s">
        <v>65</v>
      </c>
      <c r="B11" s="30">
        <v>68945</v>
      </c>
      <c r="C11" s="30">
        <v>146122</v>
      </c>
      <c r="D11" s="30">
        <v>83929</v>
      </c>
      <c r="E11" s="30">
        <v>73795</v>
      </c>
      <c r="F11" s="30">
        <v>137996</v>
      </c>
      <c r="G11" s="30">
        <v>95596</v>
      </c>
      <c r="H11" s="30">
        <v>144196</v>
      </c>
      <c r="I11" s="30">
        <v>164900</v>
      </c>
      <c r="J11" s="30">
        <v>243108</v>
      </c>
      <c r="K11" s="30">
        <v>143978</v>
      </c>
      <c r="L11" s="30">
        <v>194120</v>
      </c>
      <c r="M11" s="30">
        <v>168760</v>
      </c>
      <c r="N11" s="30">
        <v>184054</v>
      </c>
      <c r="O11" s="30">
        <v>174094</v>
      </c>
      <c r="P11" s="30">
        <v>171688</v>
      </c>
      <c r="Q11" s="30">
        <v>132256</v>
      </c>
      <c r="R11" s="30">
        <v>322679</v>
      </c>
      <c r="S11" s="30">
        <v>192915</v>
      </c>
      <c r="T11" s="7"/>
      <c r="U11" s="7"/>
      <c r="V11" s="7"/>
      <c r="W11" s="7"/>
    </row>
    <row r="12" spans="1:23" ht="11.25" customHeight="1">
      <c r="A12" s="4" t="s">
        <v>66</v>
      </c>
      <c r="B12" s="30">
        <v>1821994</v>
      </c>
      <c r="C12" s="30">
        <v>189799</v>
      </c>
      <c r="D12" s="30">
        <v>173428</v>
      </c>
      <c r="E12" s="30">
        <v>188961</v>
      </c>
      <c r="F12" s="30">
        <v>294570</v>
      </c>
      <c r="G12" s="30">
        <v>347074</v>
      </c>
      <c r="H12" s="30">
        <v>245350</v>
      </c>
      <c r="I12" s="30">
        <v>144471</v>
      </c>
      <c r="J12" s="30">
        <v>285859</v>
      </c>
      <c r="K12" s="30">
        <v>347037</v>
      </c>
      <c r="L12" s="30">
        <v>693017</v>
      </c>
      <c r="M12" s="30">
        <v>1685243</v>
      </c>
      <c r="N12" s="30">
        <v>1376228</v>
      </c>
      <c r="O12" s="30">
        <v>2737277</v>
      </c>
      <c r="P12" s="30">
        <v>1659135</v>
      </c>
      <c r="Q12" s="30">
        <v>2279444</v>
      </c>
      <c r="R12" s="30">
        <v>1358588</v>
      </c>
      <c r="S12" s="30">
        <v>1478971</v>
      </c>
      <c r="T12" s="7"/>
      <c r="U12" s="7"/>
      <c r="V12" s="7"/>
      <c r="W12" s="7"/>
    </row>
    <row r="13" spans="1:23" ht="11.25" customHeight="1">
      <c r="A13" s="4" t="s">
        <v>67</v>
      </c>
      <c r="B13" s="30">
        <v>654459</v>
      </c>
      <c r="C13" s="30">
        <v>587645</v>
      </c>
      <c r="D13" s="30">
        <v>549408</v>
      </c>
      <c r="E13" s="30">
        <v>1290920</v>
      </c>
      <c r="F13" s="30">
        <v>948418</v>
      </c>
      <c r="G13" s="30">
        <v>924536</v>
      </c>
      <c r="H13" s="30">
        <v>854113</v>
      </c>
      <c r="I13" s="30">
        <v>749908</v>
      </c>
      <c r="J13" s="30">
        <v>881166</v>
      </c>
      <c r="K13" s="30">
        <v>1138134</v>
      </c>
      <c r="L13" s="30">
        <v>1331230</v>
      </c>
      <c r="M13" s="30">
        <v>1438540</v>
      </c>
      <c r="N13" s="30">
        <v>2097795</v>
      </c>
      <c r="O13" s="30">
        <v>3048416</v>
      </c>
      <c r="P13" s="30">
        <v>1654144</v>
      </c>
      <c r="Q13" s="30">
        <v>2567346</v>
      </c>
      <c r="R13" s="30">
        <v>2596761</v>
      </c>
      <c r="S13" s="30">
        <v>3170382</v>
      </c>
      <c r="T13" s="7"/>
      <c r="U13" s="7"/>
      <c r="V13" s="7"/>
      <c r="W13" s="7"/>
    </row>
    <row r="14" spans="1:23" ht="11.25" customHeight="1">
      <c r="A14" s="5" t="s">
        <v>68</v>
      </c>
      <c r="B14" s="29">
        <v>3394837</v>
      </c>
      <c r="C14" s="29">
        <v>3213979</v>
      </c>
      <c r="D14" s="29">
        <v>4933962</v>
      </c>
      <c r="E14" s="29">
        <v>3890153</v>
      </c>
      <c r="F14" s="29">
        <v>4032599</v>
      </c>
      <c r="G14" s="29">
        <v>3394656</v>
      </c>
      <c r="H14" s="29">
        <v>4236815</v>
      </c>
      <c r="I14" s="29">
        <v>4104767</v>
      </c>
      <c r="J14" s="29">
        <v>4295726</v>
      </c>
      <c r="K14" s="29">
        <v>3881897</v>
      </c>
      <c r="L14" s="29">
        <v>4319241</v>
      </c>
      <c r="M14" s="29">
        <v>4228204</v>
      </c>
      <c r="N14" s="29">
        <v>4329971</v>
      </c>
      <c r="O14" s="29">
        <f>SUM(O15:O17)</f>
        <v>3648724</v>
      </c>
      <c r="P14" s="29">
        <v>3868456</v>
      </c>
      <c r="Q14" s="29">
        <f>SUM(Q15:Q17)</f>
        <v>3739171</v>
      </c>
      <c r="R14" s="29">
        <f>SUM(R15:R17)</f>
        <v>3677705</v>
      </c>
      <c r="S14" s="29">
        <f>SUM(S15:S17)</f>
        <v>4006566</v>
      </c>
      <c r="T14" s="7"/>
      <c r="U14" s="7"/>
      <c r="V14" s="7"/>
      <c r="W14" s="7"/>
    </row>
    <row r="15" spans="1:23" ht="11.25" customHeight="1">
      <c r="A15" s="4" t="s">
        <v>69</v>
      </c>
      <c r="B15" s="30">
        <v>2177837</v>
      </c>
      <c r="C15" s="30">
        <v>2216047</v>
      </c>
      <c r="D15" s="30">
        <v>2740118</v>
      </c>
      <c r="E15" s="30">
        <v>2560609</v>
      </c>
      <c r="F15" s="30">
        <v>2338456</v>
      </c>
      <c r="G15" s="30">
        <v>1872316</v>
      </c>
      <c r="H15" s="30">
        <v>2295480</v>
      </c>
      <c r="I15" s="30">
        <v>2354060</v>
      </c>
      <c r="J15" s="30">
        <v>2351310</v>
      </c>
      <c r="K15" s="30">
        <v>2245852</v>
      </c>
      <c r="L15" s="30">
        <v>2190891</v>
      </c>
      <c r="M15" s="30">
        <v>2211689</v>
      </c>
      <c r="N15" s="30">
        <v>2144519</v>
      </c>
      <c r="O15" s="30">
        <v>2068569</v>
      </c>
      <c r="P15" s="30">
        <v>2166401</v>
      </c>
      <c r="Q15" s="30">
        <v>2153364</v>
      </c>
      <c r="R15" s="30">
        <v>2171500</v>
      </c>
      <c r="S15" s="30">
        <v>2201746</v>
      </c>
      <c r="T15" s="7"/>
      <c r="U15" s="7"/>
      <c r="V15" s="7"/>
      <c r="W15" s="7"/>
    </row>
    <row r="16" spans="1:23" ht="11.25" customHeight="1">
      <c r="A16" s="4" t="s">
        <v>64</v>
      </c>
      <c r="B16" s="30">
        <v>1217001</v>
      </c>
      <c r="C16" s="30">
        <v>997931</v>
      </c>
      <c r="D16" s="30">
        <v>1168701</v>
      </c>
      <c r="E16" s="30">
        <v>1157293</v>
      </c>
      <c r="F16" s="30">
        <v>1092834</v>
      </c>
      <c r="G16" s="30">
        <v>1128494</v>
      </c>
      <c r="H16" s="30">
        <v>1545219</v>
      </c>
      <c r="I16" s="30">
        <v>1550855</v>
      </c>
      <c r="J16" s="30">
        <v>1449878</v>
      </c>
      <c r="K16" s="30">
        <v>1510645</v>
      </c>
      <c r="L16" s="30">
        <v>1941500</v>
      </c>
      <c r="M16" s="30">
        <v>1790746</v>
      </c>
      <c r="N16" s="30">
        <v>1999440</v>
      </c>
      <c r="O16" s="30">
        <v>1505230</v>
      </c>
      <c r="P16" s="30">
        <v>1623630</v>
      </c>
      <c r="Q16" s="30">
        <v>1549000</v>
      </c>
      <c r="R16" s="30">
        <v>1506205</v>
      </c>
      <c r="S16" s="30">
        <v>1694820</v>
      </c>
      <c r="T16" s="7"/>
      <c r="U16" s="7"/>
      <c r="V16" s="7"/>
      <c r="W16" s="7"/>
    </row>
    <row r="17" spans="1:23" ht="11.25" customHeight="1">
      <c r="A17" s="8" t="s">
        <v>70</v>
      </c>
      <c r="B17" s="18" t="s">
        <v>49</v>
      </c>
      <c r="C17" s="18" t="s">
        <v>49</v>
      </c>
      <c r="D17" s="31">
        <v>1025143</v>
      </c>
      <c r="E17" s="31">
        <v>172251</v>
      </c>
      <c r="F17" s="31">
        <v>601309</v>
      </c>
      <c r="G17" s="31">
        <v>393846</v>
      </c>
      <c r="H17" s="31">
        <v>396175</v>
      </c>
      <c r="I17" s="31">
        <v>199852</v>
      </c>
      <c r="J17" s="31">
        <v>494538</v>
      </c>
      <c r="K17" s="31">
        <v>125500</v>
      </c>
      <c r="L17" s="31">
        <v>186850</v>
      </c>
      <c r="M17" s="31">
        <v>225769</v>
      </c>
      <c r="N17" s="31">
        <v>186012</v>
      </c>
      <c r="O17" s="31">
        <v>74925</v>
      </c>
      <c r="P17" s="31">
        <v>78425</v>
      </c>
      <c r="Q17" s="31">
        <v>36807</v>
      </c>
      <c r="R17" s="31">
        <v>0</v>
      </c>
      <c r="S17" s="31">
        <v>110000</v>
      </c>
      <c r="T17" s="7"/>
      <c r="U17" s="7"/>
      <c r="V17" s="7"/>
      <c r="W17" s="7"/>
    </row>
    <row r="18" spans="18:23" ht="11.25" customHeight="1">
      <c r="R18" s="7"/>
      <c r="S18" s="7"/>
      <c r="T18" s="7"/>
      <c r="U18" s="7"/>
      <c r="V18" s="7"/>
      <c r="W18" s="7"/>
    </row>
    <row r="19" spans="1:23" ht="11.25" customHeight="1">
      <c r="A19" s="4" t="s">
        <v>71</v>
      </c>
      <c r="R19" s="7"/>
      <c r="S19" s="7"/>
      <c r="T19" s="7"/>
      <c r="U19" s="7"/>
      <c r="V19" s="7"/>
      <c r="W19" s="7"/>
    </row>
    <row r="20" spans="1:23" ht="11.25" customHeight="1">
      <c r="A20" s="4" t="s">
        <v>72</v>
      </c>
      <c r="R20" s="7"/>
      <c r="S20" s="7"/>
      <c r="T20" s="7"/>
      <c r="U20" s="7"/>
      <c r="V20" s="7"/>
      <c r="W20" s="7"/>
    </row>
    <row r="21" spans="1:23" ht="11.25" customHeight="1">
      <c r="A21" s="4" t="s">
        <v>73</v>
      </c>
      <c r="R21" s="7"/>
      <c r="S21" s="7"/>
      <c r="T21" s="7"/>
      <c r="U21" s="7"/>
      <c r="V21" s="7"/>
      <c r="W21" s="7"/>
    </row>
    <row r="22" spans="1:23" ht="13.5" customHeight="1">
      <c r="A22" s="4" t="s">
        <v>74</v>
      </c>
      <c r="R22" s="7"/>
      <c r="S22" s="7"/>
      <c r="T22" s="7"/>
      <c r="U22" s="7"/>
      <c r="V22" s="7"/>
      <c r="W22" s="7"/>
    </row>
    <row r="23" ht="11.25" customHeight="1">
      <c r="A23" s="4" t="s">
        <v>75</v>
      </c>
    </row>
    <row r="24" ht="11.25" customHeight="1">
      <c r="A24" s="4" t="s">
        <v>76</v>
      </c>
    </row>
    <row r="25" ht="11.25" customHeight="1">
      <c r="A25" s="4" t="s">
        <v>77</v>
      </c>
    </row>
    <row r="26" ht="11.25" customHeight="1">
      <c r="A26" s="4" t="s">
        <v>78</v>
      </c>
    </row>
    <row r="29" s="6" customFormat="1" ht="11.25" customHeight="1">
      <c r="A29" s="6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C19" sqref="C19"/>
    </sheetView>
  </sheetViews>
  <sheetFormatPr defaultColWidth="11.421875" defaultRowHeight="11.25" customHeight="1"/>
  <cols>
    <col min="1" max="1" width="49.8515625" style="4" customWidth="1"/>
    <col min="2" max="12" width="11.57421875" style="4" customWidth="1"/>
    <col min="13" max="17" width="11.421875" style="4" customWidth="1"/>
    <col min="18" max="16384" width="11.421875" style="4" customWidth="1"/>
  </cols>
  <sheetData>
    <row r="1" ht="11.25" customHeight="1">
      <c r="A1" s="5" t="s">
        <v>4</v>
      </c>
    </row>
    <row r="2" ht="11.25" customHeight="1">
      <c r="A2" s="6" t="s">
        <v>125</v>
      </c>
    </row>
    <row r="3" spans="1:19" ht="11.25" customHeight="1">
      <c r="A3" s="6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4">
        <v>2012</v>
      </c>
      <c r="O3" s="4">
        <v>2013</v>
      </c>
      <c r="P3" s="4">
        <v>2014</v>
      </c>
      <c r="Q3" s="4">
        <v>2015</v>
      </c>
      <c r="R3" s="4">
        <v>2016</v>
      </c>
      <c r="S3" s="5">
        <v>2017</v>
      </c>
    </row>
    <row r="4" spans="1:18" ht="11.25">
      <c r="A4" s="58" t="s">
        <v>126</v>
      </c>
      <c r="B4" s="59">
        <v>0.7975643841086045</v>
      </c>
      <c r="C4" s="59">
        <v>0.8105410261529247</v>
      </c>
      <c r="D4" s="59">
        <v>0.8265122778997803</v>
      </c>
      <c r="E4" s="59">
        <v>0.8434817328808145</v>
      </c>
      <c r="F4" s="59">
        <v>0.861449391096027</v>
      </c>
      <c r="G4" s="59">
        <v>0.8774206428428828</v>
      </c>
      <c r="H4" s="59">
        <v>0.8916949490916349</v>
      </c>
      <c r="I4" s="59">
        <v>0.9049710521062088</v>
      </c>
      <c r="J4" s="59">
        <v>0.9304252345777599</v>
      </c>
      <c r="K4" s="59">
        <v>0.9312237971651028</v>
      </c>
      <c r="L4" s="59">
        <v>0.945398283090437</v>
      </c>
      <c r="M4" s="59">
        <v>0.9653623477740066</v>
      </c>
      <c r="N4" s="59">
        <v>0.9842283888999799</v>
      </c>
      <c r="O4" s="59">
        <v>0.9928129367139148</v>
      </c>
      <c r="P4" s="59">
        <v>0.9978039528848072</v>
      </c>
      <c r="Q4" s="59">
        <v>0.9982032341784787</v>
      </c>
      <c r="R4" s="59">
        <v>1</v>
      </c>
    </row>
    <row r="5" ht="11.25" customHeight="1">
      <c r="A5" s="6"/>
    </row>
    <row r="6" ht="11.25" customHeight="1">
      <c r="A6" s="6"/>
    </row>
    <row r="7" ht="11.25" customHeight="1">
      <c r="A7" s="6"/>
    </row>
    <row r="8" spans="2:23" ht="11.2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R8" s="7"/>
      <c r="S8" s="7"/>
      <c r="T8" s="7"/>
      <c r="U8" s="7"/>
      <c r="V8" s="7"/>
      <c r="W8" s="7"/>
    </row>
    <row r="9" spans="1:23" ht="11.25" customHeight="1">
      <c r="A9" s="10"/>
      <c r="B9" s="9">
        <v>2000</v>
      </c>
      <c r="C9" s="9">
        <v>2001</v>
      </c>
      <c r="D9" s="9">
        <v>2002</v>
      </c>
      <c r="E9" s="9">
        <v>2003</v>
      </c>
      <c r="F9" s="9">
        <v>2004</v>
      </c>
      <c r="G9" s="9">
        <v>2005</v>
      </c>
      <c r="H9" s="9">
        <v>2006</v>
      </c>
      <c r="I9" s="9">
        <v>2007</v>
      </c>
      <c r="J9" s="9">
        <v>2008</v>
      </c>
      <c r="K9" s="9">
        <v>2009</v>
      </c>
      <c r="L9" s="9">
        <v>2010</v>
      </c>
      <c r="M9" s="9">
        <v>2011</v>
      </c>
      <c r="N9" s="9">
        <v>2012</v>
      </c>
      <c r="O9" s="9">
        <v>2013</v>
      </c>
      <c r="P9" s="9">
        <v>2014</v>
      </c>
      <c r="Q9" s="9">
        <v>2015</v>
      </c>
      <c r="R9" s="9">
        <v>2016</v>
      </c>
      <c r="S9" s="9">
        <v>2017</v>
      </c>
      <c r="T9" s="7"/>
      <c r="U9" s="7"/>
      <c r="V9" s="7"/>
      <c r="W9" s="7"/>
    </row>
    <row r="10" spans="1:23" ht="11.25" customHeight="1">
      <c r="A10" s="27" t="s">
        <v>10</v>
      </c>
      <c r="B10" s="28">
        <v>13461482</v>
      </c>
      <c r="C10" s="28">
        <v>11095786</v>
      </c>
      <c r="D10" s="28">
        <v>13283053</v>
      </c>
      <c r="E10" s="28">
        <v>13668627</v>
      </c>
      <c r="F10" s="28">
        <v>13786346</v>
      </c>
      <c r="G10" s="28">
        <v>14116715</v>
      </c>
      <c r="H10" s="28">
        <v>15410416</v>
      </c>
      <c r="I10" s="28">
        <v>15190361</v>
      </c>
      <c r="J10" s="28">
        <v>16880632</v>
      </c>
      <c r="K10" s="28">
        <v>17293832</v>
      </c>
      <c r="L10" s="28">
        <v>20555696</v>
      </c>
      <c r="M10" s="28">
        <v>24043381</v>
      </c>
      <c r="N10" s="28">
        <v>26663240</v>
      </c>
      <c r="O10" s="28">
        <f>SUM(O11)+O19</f>
        <v>30823326.19605872</v>
      </c>
      <c r="P10" s="28">
        <v>27799875</v>
      </c>
      <c r="Q10" s="28">
        <f>SUM(Q11+Q19)</f>
        <v>28848366.759400006</v>
      </c>
      <c r="R10" s="28">
        <f>R11+R19</f>
        <v>29271374</v>
      </c>
      <c r="S10" s="28">
        <f>SUM(S11+S19)</f>
        <v>30178348</v>
      </c>
      <c r="T10" s="7"/>
      <c r="U10" s="7"/>
      <c r="V10" s="7"/>
      <c r="W10" s="7"/>
    </row>
    <row r="11" spans="1:23" ht="11.25" customHeight="1">
      <c r="A11" s="5" t="s">
        <v>60</v>
      </c>
      <c r="B11" s="29">
        <f aca="true" t="shared" si="0" ref="B11:Q11">SUM(B12:B18)</f>
        <v>12621730.860325407</v>
      </c>
      <c r="C11" s="29">
        <f t="shared" si="0"/>
        <v>9724129.619211825</v>
      </c>
      <c r="D11" s="29">
        <f t="shared" si="0"/>
        <v>10101593.434541065</v>
      </c>
      <c r="E11" s="29">
        <f t="shared" si="0"/>
        <v>11592988.465325443</v>
      </c>
      <c r="F11" s="29">
        <f t="shared" si="0"/>
        <v>11322484.060950175</v>
      </c>
      <c r="G11" s="29">
        <f t="shared" si="0"/>
        <v>12219975.774971558</v>
      </c>
      <c r="H11" s="29">
        <f>SUM(H12:H22)</f>
        <v>22037075.594089333</v>
      </c>
      <c r="I11" s="29">
        <f t="shared" si="0"/>
        <v>12249666.963600265</v>
      </c>
      <c r="J11" s="29">
        <f t="shared" si="0"/>
        <v>13525962.68061367</v>
      </c>
      <c r="K11" s="29">
        <f t="shared" si="0"/>
        <v>14402483.098938795</v>
      </c>
      <c r="L11" s="29">
        <f t="shared" si="0"/>
        <v>17174195.564354345</v>
      </c>
      <c r="M11" s="29">
        <f t="shared" si="0"/>
        <v>20526154.81191191</v>
      </c>
      <c r="N11" s="29">
        <f t="shared" si="0"/>
        <v>22691144.91298175</v>
      </c>
      <c r="O11" s="29">
        <f t="shared" si="0"/>
        <v>27148188.75065353</v>
      </c>
      <c r="P11" s="29">
        <f t="shared" si="0"/>
        <v>23984089.18987596</v>
      </c>
      <c r="Q11" s="29">
        <f t="shared" si="0"/>
        <v>25102465.251600005</v>
      </c>
      <c r="R11" s="29">
        <f>SUM(R12:R18)</f>
        <v>25593669</v>
      </c>
      <c r="S11" s="29">
        <f>SUM(S12:S18)</f>
        <v>26171782</v>
      </c>
      <c r="T11" s="7"/>
      <c r="U11" s="7"/>
      <c r="V11" s="7"/>
      <c r="W11" s="7"/>
    </row>
    <row r="12" spans="1:23" ht="11.25" customHeight="1">
      <c r="A12" s="4" t="s">
        <v>61</v>
      </c>
      <c r="B12" s="30">
        <f>Budget!B7/'Budget euros constants'!B$4</f>
        <v>2521464.147684606</v>
      </c>
      <c r="C12" s="30">
        <f>Budget!C7/'Budget euros constants'!C$4</f>
        <v>2732247.8795566503</v>
      </c>
      <c r="D12" s="30">
        <f>Budget!D7/'Budget euros constants'!D$4</f>
        <v>3096580.738647343</v>
      </c>
      <c r="E12" s="30">
        <f>Budget!E7/'Budget euros constants'!E$4</f>
        <v>3567367.119763314</v>
      </c>
      <c r="F12" s="30">
        <f>Budget!F7/'Budget euros constants'!F$4</f>
        <v>3327478.119582851</v>
      </c>
      <c r="G12" s="30">
        <f>Budget!G7/'Budget euros constants'!G$4</f>
        <v>3635533.3397042095</v>
      </c>
      <c r="H12" s="30">
        <f>Budget!H7/'Budget euros constants'!H$4</f>
        <v>4146684.9215269233</v>
      </c>
      <c r="I12" s="30">
        <f>Budget!I7/'Budget euros constants'!I$4</f>
        <v>4143805.4745201855</v>
      </c>
      <c r="J12" s="30">
        <f>Budget!J7/'Budget euros constants'!J$4</f>
        <v>4379334.145907092</v>
      </c>
      <c r="K12" s="30">
        <f>Budget!K7/'Budget euros constants'!K$4</f>
        <v>4833514.793868582</v>
      </c>
      <c r="L12" s="30">
        <f>Budget!L7/'Budget euros constants'!L$4</f>
        <v>5597010.3760954505</v>
      </c>
      <c r="M12" s="30">
        <f>Budget!M7/'Budget euros constants'!M$4</f>
        <v>6559665.409161411</v>
      </c>
      <c r="N12" s="30">
        <f>Budget!N7/'Budget euros constants'!N$4</f>
        <v>7066112.986004058</v>
      </c>
      <c r="O12" s="30">
        <f>Budget!O7/'Budget euros constants'!O$4</f>
        <v>7504598.020912931</v>
      </c>
      <c r="P12" s="30">
        <f>Budget!P7/'Budget euros constants'!P$4</f>
        <v>7477705.393357344</v>
      </c>
      <c r="Q12" s="30">
        <f>Budget!Q7/'Budget euros constants'!Q$4</f>
        <v>8027620.754600001</v>
      </c>
      <c r="R12" s="30">
        <f>Budget!R7/'Budget euros constants'!R$4</f>
        <v>8198041</v>
      </c>
      <c r="S12" s="30">
        <v>8202205</v>
      </c>
      <c r="T12" s="7"/>
      <c r="U12" s="7"/>
      <c r="V12" s="7"/>
      <c r="W12" s="7"/>
    </row>
    <row r="13" spans="1:23" ht="11.25" customHeight="1">
      <c r="A13" s="4" t="s">
        <v>62</v>
      </c>
      <c r="B13" s="30">
        <f>Budget!B8/'Budget euros constants'!B$4</f>
        <v>384002.85431789735</v>
      </c>
      <c r="C13" s="30">
        <f>Budget!C8/'Budget euros constants'!C$4</f>
        <v>425424.4866995074</v>
      </c>
      <c r="D13" s="30">
        <f>Budget!D8/'Budget euros constants'!D$4</f>
        <v>282747.16086956527</v>
      </c>
      <c r="E13" s="30">
        <f>Budget!E8/'Budget euros constants'!E$4</f>
        <v>278592.87384615385</v>
      </c>
      <c r="F13" s="30">
        <f>Budget!F8/'Budget euros constants'!F$4</f>
        <v>295539.1258400927</v>
      </c>
      <c r="G13" s="30">
        <f>Budget!G8/'Budget euros constants'!G$4</f>
        <v>198422.50284414107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f>Budget!O8/'Budget euros constants'!O$4</f>
        <v>50361.95455459482</v>
      </c>
      <c r="P13" s="30">
        <f>Budget!P8/'Budget euros constants'!P$4</f>
        <v>509186.19687875157</v>
      </c>
      <c r="Q13" s="30">
        <f>Budget!Q8/'Budget euros constants'!Q$4</f>
        <v>3005.4</v>
      </c>
      <c r="R13" s="30">
        <f>Budget!R8/'Budget euros constants'!R$4</f>
        <v>50000</v>
      </c>
      <c r="S13" s="30">
        <v>118083</v>
      </c>
      <c r="T13" s="7"/>
      <c r="U13" s="7"/>
      <c r="V13" s="7"/>
      <c r="W13" s="7"/>
    </row>
    <row r="14" spans="1:23" ht="11.25" customHeight="1">
      <c r="A14" s="4" t="s">
        <v>63</v>
      </c>
      <c r="B14" s="30">
        <f>Budget!B9/'Budget euros constants'!B$4</f>
        <v>328264.4075093867</v>
      </c>
      <c r="C14" s="30">
        <f>Budget!C9/'Budget euros constants'!C$4</f>
        <v>498888.99753694586</v>
      </c>
      <c r="D14" s="30">
        <f>Budget!D9/'Budget euros constants'!D$4</f>
        <v>677647.5256038648</v>
      </c>
      <c r="E14" s="30">
        <f>Budget!E9/'Budget euros constants'!E$4</f>
        <v>492748.0747928994</v>
      </c>
      <c r="F14" s="30">
        <f>Budget!F9/'Budget euros constants'!F$4</f>
        <v>357914.235225956</v>
      </c>
      <c r="G14" s="30">
        <f>Budget!G9/'Budget euros constants'!G$4</f>
        <v>321845.63048919226</v>
      </c>
      <c r="H14" s="30">
        <f>Budget!H9/'Budget euros constants'!H$4</f>
        <v>142843.69349602598</v>
      </c>
      <c r="I14" s="30">
        <f>Budget!I9/'Budget euros constants'!I$4</f>
        <v>51682.31612618575</v>
      </c>
      <c r="J14" s="30">
        <f>Budget!J9/'Budget euros constants'!J$4</f>
        <v>105539.91481600687</v>
      </c>
      <c r="K14" s="30">
        <f>Budget!K9/'Budget euros constants'!K$4</f>
        <v>68710.6581627184</v>
      </c>
      <c r="L14" s="30">
        <f>Budget!L9/'Budget euros constants'!L$4</f>
        <v>163287.79389715978</v>
      </c>
      <c r="M14" s="30">
        <f>Budget!M9/'Budget euros constants'!M$4</f>
        <v>98499.80188191502</v>
      </c>
      <c r="N14" s="30">
        <f>Budget!N9/'Budget euros constants'!N$4</f>
        <v>45563.611561866135</v>
      </c>
      <c r="O14" s="30">
        <f>Budget!O9/'Budget euros constants'!O$4</f>
        <v>265995.72813191236</v>
      </c>
      <c r="P14" s="30">
        <f>Budget!P9/'Budget euros constants'!P$4</f>
        <v>101306.47378951582</v>
      </c>
      <c r="Q14" s="30">
        <f>Budget!Q9/'Budget euros constants'!Q$4</f>
        <v>165474.3186</v>
      </c>
      <c r="R14" s="30">
        <f>Budget!R9/'Budget euros constants'!R$4</f>
        <v>190322</v>
      </c>
      <c r="S14" s="30">
        <v>74247</v>
      </c>
      <c r="T14" s="7"/>
      <c r="U14" s="7"/>
      <c r="V14" s="7"/>
      <c r="W14" s="7"/>
    </row>
    <row r="15" spans="1:23" ht="11.25" customHeight="1">
      <c r="A15" s="4" t="s">
        <v>64</v>
      </c>
      <c r="B15" s="30">
        <f>Budget!B10/'Budget euros constants'!B$4</f>
        <v>6196535.47534418</v>
      </c>
      <c r="C15" s="30">
        <f>Budget!C10/'Budget euros constants'!C$4</f>
        <v>4928124.389901478</v>
      </c>
      <c r="D15" s="30">
        <f>Budget!D10/'Budget euros constants'!D$4</f>
        <v>5068510.307729469</v>
      </c>
      <c r="E15" s="30">
        <f>Budget!E10/'Budget euros constants'!E$4</f>
        <v>5412300.968757397</v>
      </c>
      <c r="F15" s="30">
        <f>Budget!F10/'Budget euros constants'!F$4</f>
        <v>5738458.986790268</v>
      </c>
      <c r="G15" s="30">
        <f>Budget!G10/'Budget euros constants'!G$4</f>
        <v>6505963.868714448</v>
      </c>
      <c r="H15" s="30">
        <f>Budget!H10/'Budget euros constants'!H$4</f>
        <v>6849866.09627225</v>
      </c>
      <c r="I15" s="30">
        <f>Budget!I10/'Budget euros constants'!I$4</f>
        <v>6883667.699095522</v>
      </c>
      <c r="J15" s="30">
        <f>Budget!J10/'Budget euros constants'!J$4</f>
        <v>7525509.562493295</v>
      </c>
      <c r="K15" s="30">
        <f>Budget!K10/'Budget euros constants'!K$4</f>
        <v>7750786.67659985</v>
      </c>
      <c r="L15" s="30">
        <f>Budget!L10/'Budget euros constants'!L$4</f>
        <v>9067408.047302293</v>
      </c>
      <c r="M15" s="30">
        <f>Budget!M10/'Budget euros constants'!M$4</f>
        <v>10457308.619170718</v>
      </c>
      <c r="N15" s="30">
        <f>Budget!N10/'Budget euros constants'!N$4</f>
        <v>11862773.04300203</v>
      </c>
      <c r="O15" s="30">
        <f>Budget!O10/'Budget euros constants'!O$4</f>
        <v>13324302.606072795</v>
      </c>
      <c r="P15" s="30">
        <f>Budget!P10/'Budget euros constants'!P$4</f>
        <v>12403254.130452184</v>
      </c>
      <c r="Q15" s="30">
        <f>Budget!Q10/'Budget euros constants'!Q$4</f>
        <v>11918356.4956</v>
      </c>
      <c r="R15" s="30">
        <f>Budget!R10/'Budget euros constants'!R$4</f>
        <v>12877278</v>
      </c>
      <c r="S15" s="30">
        <v>12934979</v>
      </c>
      <c r="T15" s="7"/>
      <c r="U15" s="7"/>
      <c r="V15" s="7"/>
      <c r="W15" s="7"/>
    </row>
    <row r="16" spans="1:23" ht="11.25" customHeight="1">
      <c r="A16" s="4" t="s">
        <v>65</v>
      </c>
      <c r="B16" s="30">
        <f>Budget!B11/'Budget euros constants'!B$4</f>
        <v>86444.43178973717</v>
      </c>
      <c r="C16" s="30">
        <f>Budget!C11/'Budget euros constants'!C$4</f>
        <v>180277.11773399016</v>
      </c>
      <c r="D16" s="30">
        <f>Budget!D11/'Budget euros constants'!D$4</f>
        <v>101545.9809178744</v>
      </c>
      <c r="E16" s="30">
        <f>Budget!E11/'Budget euros constants'!E$4</f>
        <v>87488.5573964497</v>
      </c>
      <c r="F16" s="30">
        <f>Budget!F11/'Budget euros constants'!F$4</f>
        <v>160190.48991888762</v>
      </c>
      <c r="G16" s="30">
        <f>Budget!G11/'Budget euros constants'!G$4</f>
        <v>108951.16359499432</v>
      </c>
      <c r="H16" s="30">
        <f>Budget!H11/'Budget euros constants'!H$4</f>
        <v>161710.01097055862</v>
      </c>
      <c r="I16" s="30">
        <f>Budget!I11/'Budget euros constants'!I$4</f>
        <v>182215.77321861903</v>
      </c>
      <c r="J16" s="30">
        <f>Budget!J11/'Budget euros constants'!J$4</f>
        <v>261286.98036691346</v>
      </c>
      <c r="K16" s="30">
        <f>Budget!K11/'Budget euros constants'!K$4</f>
        <v>154611.59867081145</v>
      </c>
      <c r="L16" s="30">
        <f>Budget!L11/'Budget euros constants'!L$4</f>
        <v>205331.4496885229</v>
      </c>
      <c r="M16" s="30">
        <f>Budget!M11/'Budget euros constants'!M$4</f>
        <v>174815.18767449076</v>
      </c>
      <c r="N16" s="30">
        <f>Budget!N11/'Budget euros constants'!N$4</f>
        <v>187003.3440162272</v>
      </c>
      <c r="O16" s="30">
        <f>Budget!O11/'Budget euros constants'!O$4</f>
        <v>175354.28232455262</v>
      </c>
      <c r="P16" s="30">
        <f>Budget!P11/'Budget euros constants'!P$4</f>
        <v>172065.86474589838</v>
      </c>
      <c r="Q16" s="30">
        <f>Budget!Q11/'Budget euros constants'!Q$4</f>
        <v>132494.0608</v>
      </c>
      <c r="R16" s="30">
        <f>Budget!R11/'Budget euros constants'!R$4</f>
        <v>322679</v>
      </c>
      <c r="S16" s="30">
        <v>192915</v>
      </c>
      <c r="T16" s="7"/>
      <c r="U16" s="7"/>
      <c r="V16" s="7"/>
      <c r="W16" s="7"/>
    </row>
    <row r="17" spans="1:23" ht="11.25" customHeight="1">
      <c r="A17" s="4" t="s">
        <v>66</v>
      </c>
      <c r="B17" s="30">
        <f>Budget!B12/'Budget euros constants'!B$4</f>
        <v>2284447.5459324154</v>
      </c>
      <c r="C17" s="30">
        <f>Budget!C12/'Budget euros constants'!C$4</f>
        <v>234163.34753694583</v>
      </c>
      <c r="D17" s="30">
        <f>Budget!D12/'Budget euros constants'!D$4</f>
        <v>209831.1236714976</v>
      </c>
      <c r="E17" s="30">
        <f>Budget!E12/'Budget euros constants'!E$4</f>
        <v>224025.00568047338</v>
      </c>
      <c r="F17" s="30">
        <f>Budget!F12/'Budget euros constants'!F$4</f>
        <v>341946.95944380073</v>
      </c>
      <c r="G17" s="30">
        <f>Budget!G12/'Budget euros constants'!G$4</f>
        <v>395561.6987485779</v>
      </c>
      <c r="H17" s="30">
        <f>Budget!H12/'Budget euros constants'!H$4</f>
        <v>275150.151125042</v>
      </c>
      <c r="I17" s="30">
        <f>Budget!I12/'Budget euros constants'!I$4</f>
        <v>159641.57048312377</v>
      </c>
      <c r="J17" s="30">
        <f>Budget!J12/'Budget euros constants'!J$4</f>
        <v>307234.7883274327</v>
      </c>
      <c r="K17" s="30">
        <f>Budget!K12/'Budget euros constants'!K$4</f>
        <v>372667.6670597063</v>
      </c>
      <c r="L17" s="30">
        <f>Budget!L12/'Budget euros constants'!L$4</f>
        <v>733042.3720832014</v>
      </c>
      <c r="M17" s="30">
        <f>Budget!M12/'Budget euros constants'!M$4</f>
        <v>1745710.3064833009</v>
      </c>
      <c r="N17" s="30">
        <f>Budget!N12/'Budget euros constants'!N$4</f>
        <v>1398281.1464503044</v>
      </c>
      <c r="O17" s="30">
        <f>Budget!O12/'Budget euros constants'!O$4</f>
        <v>2757092.397546753</v>
      </c>
      <c r="P17" s="30">
        <f>Budget!P12/'Budget euros constants'!P$4</f>
        <v>1662786.5576230495</v>
      </c>
      <c r="Q17" s="30">
        <f>Budget!Q12/'Budget euros constants'!Q$4</f>
        <v>2283546.9992</v>
      </c>
      <c r="R17" s="30">
        <f>Budget!R12/'Budget euros constants'!R$4</f>
        <v>1358588</v>
      </c>
      <c r="S17" s="30">
        <v>1478971</v>
      </c>
      <c r="T17" s="7"/>
      <c r="U17" s="7"/>
      <c r="V17" s="7"/>
      <c r="W17" s="7"/>
    </row>
    <row r="18" spans="1:23" ht="11.25" customHeight="1">
      <c r="A18" s="4" t="s">
        <v>67</v>
      </c>
      <c r="B18" s="30">
        <f>Budget!B13/'Budget euros constants'!B$4</f>
        <v>820571.997747184</v>
      </c>
      <c r="C18" s="30">
        <f>Budget!C13/'Budget euros constants'!C$4</f>
        <v>725003.4002463055</v>
      </c>
      <c r="D18" s="30">
        <f>Budget!D13/'Budget euros constants'!D$4</f>
        <v>664730.5971014494</v>
      </c>
      <c r="E18" s="30">
        <f>Budget!E13/'Budget euros constants'!E$4</f>
        <v>1530465.8650887574</v>
      </c>
      <c r="F18" s="30">
        <f>Budget!F13/'Budget euros constants'!F$4</f>
        <v>1100956.14414832</v>
      </c>
      <c r="G18" s="30">
        <f>Budget!G13/'Budget euros constants'!G$4</f>
        <v>1053697.5708759956</v>
      </c>
      <c r="H18" s="30">
        <f>Budget!H13/'Budget euros constants'!H$4</f>
        <v>957853.3565431547</v>
      </c>
      <c r="I18" s="30">
        <f>Budget!I13/'Budget euros constants'!I$4</f>
        <v>828654.1301566293</v>
      </c>
      <c r="J18" s="30">
        <f>Budget!J13/'Budget euros constants'!J$4</f>
        <v>947057.2887029289</v>
      </c>
      <c r="K18" s="30">
        <f>Budget!K13/'Budget euros constants'!K$4</f>
        <v>1222191.7045771251</v>
      </c>
      <c r="L18" s="30">
        <f>Budget!L13/'Budget euros constants'!L$4</f>
        <v>1408115.5252877206</v>
      </c>
      <c r="M18" s="30">
        <f>Budget!M13/'Budget euros constants'!M$4</f>
        <v>1490155.4875400686</v>
      </c>
      <c r="N18" s="30">
        <f>Budget!N13/'Budget euros constants'!N$4</f>
        <v>2131410.781947262</v>
      </c>
      <c r="O18" s="30">
        <f>Budget!O13/'Budget euros constants'!O$4</f>
        <v>3070483.7611099943</v>
      </c>
      <c r="P18" s="30">
        <f>Budget!P13/'Budget euros constants'!P$4</f>
        <v>1657784.573029212</v>
      </c>
      <c r="Q18" s="30">
        <f>Budget!Q13/'Budget euros constants'!Q$4</f>
        <v>2571967.2228</v>
      </c>
      <c r="R18" s="30">
        <f>Budget!R13/'Budget euros constants'!R$4</f>
        <v>2596761</v>
      </c>
      <c r="S18" s="30">
        <v>3170382</v>
      </c>
      <c r="T18" s="7"/>
      <c r="U18" s="7"/>
      <c r="V18" s="7"/>
      <c r="W18" s="7"/>
    </row>
    <row r="19" spans="1:23" ht="11.25" customHeight="1">
      <c r="A19" s="5" t="s">
        <v>68</v>
      </c>
      <c r="B19" s="29">
        <f>B20+B21+B22</f>
        <v>4256506.518648311</v>
      </c>
      <c r="C19" s="29">
        <f aca="true" t="shared" si="1" ref="C19:R19">C20+C21+C22</f>
        <v>3965225.566995074</v>
      </c>
      <c r="D19" s="29">
        <f t="shared" si="1"/>
        <v>5969617.3086956525</v>
      </c>
      <c r="E19" s="29">
        <f t="shared" si="1"/>
        <v>4612018.07739645</v>
      </c>
      <c r="F19" s="29">
        <f t="shared" si="1"/>
        <v>4681179.23314021</v>
      </c>
      <c r="G19" s="29">
        <f t="shared" si="1"/>
        <v>3868903.732423208</v>
      </c>
      <c r="H19" s="29">
        <f t="shared" si="1"/>
        <v>4751483.68207769</v>
      </c>
      <c r="I19" s="29">
        <f t="shared" si="1"/>
        <v>4535799.228546216</v>
      </c>
      <c r="J19" s="29">
        <f t="shared" si="1"/>
        <v>4616949.154382577</v>
      </c>
      <c r="K19" s="29">
        <f t="shared" si="1"/>
        <v>4168704.6785293175</v>
      </c>
      <c r="L19" s="29">
        <f t="shared" si="1"/>
        <v>4568699.856192588</v>
      </c>
      <c r="M19" s="29">
        <f t="shared" si="1"/>
        <v>4379913.935684005</v>
      </c>
      <c r="N19" s="29">
        <f t="shared" si="1"/>
        <v>4399355.930831644</v>
      </c>
      <c r="O19" s="29">
        <f t="shared" si="1"/>
        <v>3675137.4454051885</v>
      </c>
      <c r="P19" s="29">
        <f t="shared" si="1"/>
        <v>3876970.008803522</v>
      </c>
      <c r="Q19" s="29">
        <f t="shared" si="1"/>
        <v>3745901.5078000003</v>
      </c>
      <c r="R19" s="29">
        <f t="shared" si="1"/>
        <v>3677705</v>
      </c>
      <c r="S19" s="29">
        <f>SUM(S20:S22)</f>
        <v>4006566</v>
      </c>
      <c r="T19" s="7"/>
      <c r="U19" s="7"/>
      <c r="V19" s="7"/>
      <c r="W19" s="7"/>
    </row>
    <row r="20" spans="1:23" ht="11.25" customHeight="1">
      <c r="A20" s="4" t="s">
        <v>69</v>
      </c>
      <c r="B20" s="30">
        <f>Budget!B15/'Budget euros constants'!B$4</f>
        <v>2730609.6453066333</v>
      </c>
      <c r="C20" s="30">
        <f>Budget!C15/'Budget euros constants'!C$4</f>
        <v>2734034.3406403945</v>
      </c>
      <c r="D20" s="30">
        <f>Budget!D15/'Budget euros constants'!D$4</f>
        <v>3315278.034299517</v>
      </c>
      <c r="E20" s="30">
        <f>Budget!E15/'Budget euros constants'!E$4</f>
        <v>3035761.060591716</v>
      </c>
      <c r="F20" s="30">
        <f>Budget!F15/'Budget euros constants'!F$4</f>
        <v>2714559.9314020863</v>
      </c>
      <c r="G20" s="30">
        <f>Budget!G15/'Budget euros constants'!G$4</f>
        <v>2133886.426393629</v>
      </c>
      <c r="H20" s="30">
        <f>Budget!H15/'Budget euros constants'!H$4</f>
        <v>2574288.440613456</v>
      </c>
      <c r="I20" s="30">
        <f>Budget!I15/'Budget euros constants'!I$4</f>
        <v>2601254.4760644166</v>
      </c>
      <c r="J20" s="30">
        <f>Budget!J15/'Budget euros constants'!J$4</f>
        <v>2527134.8117154813</v>
      </c>
      <c r="K20" s="30">
        <f>Budget!K15/'Budget euros constants'!K$4</f>
        <v>2411721.0136134634</v>
      </c>
      <c r="L20" s="30">
        <f>Budget!L15/'Budget euros constants'!L$4</f>
        <v>2317426.463731391</v>
      </c>
      <c r="M20" s="30">
        <f>Budget!M15/'Budget euros constants'!M$4</f>
        <v>2291045.4350118916</v>
      </c>
      <c r="N20" s="30">
        <f>Budget!N15/'Budget euros constants'!N$4</f>
        <v>2178883.5032454366</v>
      </c>
      <c r="O20" s="30">
        <f>Budget!O15/'Budget euros constants'!O$4</f>
        <v>2083543.559420873</v>
      </c>
      <c r="P20" s="30">
        <f>Budget!P15/'Budget euros constants'!P$4</f>
        <v>2171168.9893957586</v>
      </c>
      <c r="Q20" s="30">
        <f>Budget!Q15/'Budget euros constants'!Q$4</f>
        <v>2157240.0552000003</v>
      </c>
      <c r="R20" s="30">
        <f>Budget!R15/'Budget euros constants'!R$4</f>
        <v>2171500</v>
      </c>
      <c r="S20" s="30">
        <v>2201746</v>
      </c>
      <c r="T20" s="7"/>
      <c r="U20" s="7"/>
      <c r="V20" s="7"/>
      <c r="W20" s="7"/>
    </row>
    <row r="21" spans="1:23" ht="11.25" customHeight="1">
      <c r="A21" s="4" t="s">
        <v>64</v>
      </c>
      <c r="B21" s="30">
        <f>Budget!B16/'Budget euros constants'!B$4</f>
        <v>1525896.873341677</v>
      </c>
      <c r="C21" s="30">
        <f>Budget!C16/'Budget euros constants'!C$4</f>
        <v>1231191.2263546798</v>
      </c>
      <c r="D21" s="30">
        <f>Budget!D16/'Budget euros constants'!D$4</f>
        <v>1414015.2920289857</v>
      </c>
      <c r="E21" s="30">
        <f>Budget!E16/'Budget euros constants'!E$4</f>
        <v>1372042.7543195267</v>
      </c>
      <c r="F21" s="30">
        <f>Budget!F16/'Budget euros constants'!F$4</f>
        <v>1268599.1902665123</v>
      </c>
      <c r="G21" s="30">
        <f>Budget!G16/'Budget euros constants'!G$4</f>
        <v>1286149.3620022754</v>
      </c>
      <c r="H21" s="30">
        <f>Budget!H16/'Budget euros constants'!H$4</f>
        <v>1732900.9226463677</v>
      </c>
      <c r="I21" s="30">
        <f>Budget!I16/'Budget euros constants'!I$4</f>
        <v>1713706.7493933379</v>
      </c>
      <c r="J21" s="30">
        <f>Budget!J16/'Budget euros constants'!J$4</f>
        <v>1558296.0845402856</v>
      </c>
      <c r="K21" s="30">
        <f>Budget!K16/'Budget euros constants'!K$4</f>
        <v>1622214.7722156716</v>
      </c>
      <c r="L21" s="30">
        <f>Budget!L16/'Budget euros constants'!L$4</f>
        <v>2053631.823461092</v>
      </c>
      <c r="M21" s="30">
        <f>Budget!M16/'Budget euros constants'!M$4</f>
        <v>1854998.8034329442</v>
      </c>
      <c r="N21" s="30">
        <f>Budget!N16/'Budget euros constants'!N$4</f>
        <v>2031479.7079107508</v>
      </c>
      <c r="O21" s="30">
        <f>Budget!O16/'Budget euros constants'!O$4</f>
        <v>1516126.4970842553</v>
      </c>
      <c r="P21" s="30">
        <f>Budget!P16/'Budget euros constants'!P$4</f>
        <v>1627203.4153661467</v>
      </c>
      <c r="Q21" s="30">
        <f>Budget!Q16/'Budget euros constants'!Q$4</f>
        <v>1551788.2000000002</v>
      </c>
      <c r="R21" s="30">
        <f>Budget!R16/'Budget euros constants'!R$4</f>
        <v>1506205</v>
      </c>
      <c r="S21" s="30">
        <v>1694820</v>
      </c>
      <c r="T21" s="7"/>
      <c r="U21" s="7"/>
      <c r="V21" s="7"/>
      <c r="W21" s="7"/>
    </row>
    <row r="22" spans="1:23" ht="11.25" customHeight="1">
      <c r="A22" s="8" t="s">
        <v>70</v>
      </c>
      <c r="B22" s="30"/>
      <c r="C22" s="30"/>
      <c r="D22" s="30">
        <f>Budget!D17/'Budget euros constants'!D$4</f>
        <v>1240323.9823671498</v>
      </c>
      <c r="E22" s="30">
        <f>Budget!E17/'Budget euros constants'!E$4</f>
        <v>204214.26248520712</v>
      </c>
      <c r="F22" s="30">
        <f>Budget!F17/'Budget euros constants'!F$4</f>
        <v>698020.1114716107</v>
      </c>
      <c r="G22" s="30">
        <f>Budget!G17/'Budget euros constants'!G$4</f>
        <v>448867.9440273038</v>
      </c>
      <c r="H22" s="30">
        <f>Budget!H17/'Budget euros constants'!H$4</f>
        <v>444294.3188178664</v>
      </c>
      <c r="I22" s="30">
        <f>Budget!I17/'Budget euros constants'!I$4</f>
        <v>220838.0030884624</v>
      </c>
      <c r="J22" s="30">
        <f>Budget!J17/'Budget euros constants'!J$4</f>
        <v>531518.2581268104</v>
      </c>
      <c r="K22" s="30">
        <f>Budget!K17/'Budget euros constants'!K$4</f>
        <v>134768.89270018222</v>
      </c>
      <c r="L22" s="30">
        <f>Budget!L17/'Budget euros constants'!L$4</f>
        <v>197641.5690001056</v>
      </c>
      <c r="M22" s="30">
        <f>Budget!M17/'Budget euros constants'!M$4</f>
        <v>233869.6972391687</v>
      </c>
      <c r="N22" s="30">
        <f>Budget!N17/'Budget euros constants'!N$4</f>
        <v>188992.7196754564</v>
      </c>
      <c r="O22" s="30">
        <f>Budget!O17/'Budget euros constants'!O$4</f>
        <v>75467.38890006034</v>
      </c>
      <c r="P22" s="30">
        <f>Budget!P17/'Budget euros constants'!P$4</f>
        <v>78597.60404161667</v>
      </c>
      <c r="Q22" s="30">
        <f>Budget!Q17/'Budget euros constants'!Q$4</f>
        <v>36873.2526</v>
      </c>
      <c r="R22" s="30">
        <f>Budget!R17/'Budget euros constants'!R$4</f>
        <v>0</v>
      </c>
      <c r="S22" s="31">
        <v>110000</v>
      </c>
      <c r="T22" s="7"/>
      <c r="U22" s="7"/>
      <c r="V22" s="7"/>
      <c r="W22" s="7"/>
    </row>
    <row r="23" spans="18:23" ht="11.25" customHeight="1">
      <c r="R23" s="7"/>
      <c r="S23" s="7"/>
      <c r="T23" s="7"/>
      <c r="U23" s="7"/>
      <c r="V23" s="7"/>
      <c r="W23" s="7"/>
    </row>
    <row r="24" spans="1:23" ht="11.25" customHeight="1">
      <c r="A24" s="4" t="s">
        <v>71</v>
      </c>
      <c r="R24" s="7"/>
      <c r="S24" s="7"/>
      <c r="T24" s="7"/>
      <c r="U24" s="7"/>
      <c r="V24" s="7"/>
      <c r="W24" s="7"/>
    </row>
    <row r="25" spans="1:23" ht="11.25" customHeight="1">
      <c r="A25" s="4" t="s">
        <v>72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7"/>
      <c r="T25" s="7"/>
      <c r="U25" s="7"/>
      <c r="V25" s="7"/>
      <c r="W25" s="7"/>
    </row>
    <row r="26" spans="1:23" ht="11.25" customHeight="1">
      <c r="A26" s="4" t="s">
        <v>73</v>
      </c>
      <c r="R26" s="7"/>
      <c r="S26" s="7"/>
      <c r="T26" s="7"/>
      <c r="U26" s="7"/>
      <c r="V26" s="7"/>
      <c r="W26" s="7"/>
    </row>
    <row r="27" spans="1:23" ht="13.5" customHeight="1">
      <c r="A27" s="4" t="s">
        <v>74</v>
      </c>
      <c r="R27" s="7"/>
      <c r="S27" s="7"/>
      <c r="T27" s="7"/>
      <c r="U27" s="7"/>
      <c r="V27" s="7"/>
      <c r="W27" s="7"/>
    </row>
    <row r="28" ht="11.25" customHeight="1">
      <c r="A28" s="4" t="s">
        <v>75</v>
      </c>
    </row>
    <row r="29" ht="11.25" customHeight="1">
      <c r="A29" s="4" t="s">
        <v>76</v>
      </c>
    </row>
    <row r="30" ht="11.25" customHeight="1">
      <c r="A30" s="4" t="s">
        <v>77</v>
      </c>
    </row>
    <row r="31" ht="11.25" customHeight="1">
      <c r="A31" s="4" t="s">
        <v>78</v>
      </c>
    </row>
    <row r="34" s="6" customFormat="1" ht="11.25" customHeight="1">
      <c r="A34" s="6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4"/>
  <sheetViews>
    <sheetView zoomScalePageLayoutView="0" workbookViewId="0" topLeftCell="A1">
      <selection activeCell="AK31" sqref="AK31"/>
    </sheetView>
  </sheetViews>
  <sheetFormatPr defaultColWidth="11.421875" defaultRowHeight="11.25" customHeight="1"/>
  <cols>
    <col min="1" max="1" width="73.00390625" style="4" customWidth="1"/>
    <col min="2" max="2" width="8.8515625" style="4" hidden="1" customWidth="1"/>
    <col min="3" max="3" width="4.8515625" style="4" hidden="1" customWidth="1"/>
    <col min="4" max="4" width="7.140625" style="4" hidden="1" customWidth="1"/>
    <col min="5" max="18" width="4.8515625" style="4" hidden="1" customWidth="1"/>
    <col min="19" max="19" width="5.7109375" style="4" hidden="1" customWidth="1"/>
    <col min="20" max="36" width="5.7109375" style="4" customWidth="1"/>
    <col min="37" max="37" width="7.28125" style="4" customWidth="1"/>
    <col min="38" max="16384" width="11.421875" style="4" customWidth="1"/>
  </cols>
  <sheetData>
    <row r="1" ht="11.25" customHeight="1">
      <c r="A1" s="5" t="s">
        <v>5</v>
      </c>
    </row>
    <row r="2" ht="11.25" customHeight="1">
      <c r="A2" s="6" t="s">
        <v>79</v>
      </c>
    </row>
    <row r="3" ht="11.25" customHeight="1">
      <c r="A3" s="6"/>
    </row>
    <row r="4" spans="2:37" ht="11.25" customHeight="1">
      <c r="B4" s="9">
        <v>1982</v>
      </c>
      <c r="C4" s="9">
        <v>1983</v>
      </c>
      <c r="D4" s="9">
        <v>1984</v>
      </c>
      <c r="E4" s="9">
        <v>1985</v>
      </c>
      <c r="F4" s="9">
        <v>1986</v>
      </c>
      <c r="G4" s="9">
        <v>1987</v>
      </c>
      <c r="H4" s="9">
        <v>1988</v>
      </c>
      <c r="I4" s="9">
        <v>1989</v>
      </c>
      <c r="J4" s="9">
        <v>1990</v>
      </c>
      <c r="K4" s="9">
        <v>1991</v>
      </c>
      <c r="L4" s="9">
        <v>1992</v>
      </c>
      <c r="M4" s="9">
        <v>1993</v>
      </c>
      <c r="N4" s="9">
        <v>1994</v>
      </c>
      <c r="O4" s="9">
        <v>1995</v>
      </c>
      <c r="P4" s="9">
        <v>1996</v>
      </c>
      <c r="Q4" s="9">
        <v>1997</v>
      </c>
      <c r="R4" s="9">
        <v>1998</v>
      </c>
      <c r="S4" s="9">
        <v>1999</v>
      </c>
      <c r="T4" s="9">
        <v>2000</v>
      </c>
      <c r="U4" s="9">
        <v>2001</v>
      </c>
      <c r="V4" s="9">
        <v>2002</v>
      </c>
      <c r="W4" s="9">
        <v>2003</v>
      </c>
      <c r="X4" s="9">
        <v>2004</v>
      </c>
      <c r="Y4" s="9">
        <v>2005</v>
      </c>
      <c r="Z4" s="9">
        <v>2006</v>
      </c>
      <c r="AA4" s="9">
        <v>2007</v>
      </c>
      <c r="AB4" s="9">
        <v>2008</v>
      </c>
      <c r="AC4" s="9">
        <v>2009</v>
      </c>
      <c r="AD4" s="9">
        <v>2010</v>
      </c>
      <c r="AE4" s="9">
        <v>2011</v>
      </c>
      <c r="AF4" s="9">
        <v>2012</v>
      </c>
      <c r="AG4" s="9">
        <v>2013</v>
      </c>
      <c r="AH4" s="9">
        <v>2014</v>
      </c>
      <c r="AI4" s="9">
        <v>2015</v>
      </c>
      <c r="AJ4" s="9">
        <v>2016</v>
      </c>
      <c r="AK4" s="9">
        <v>2016</v>
      </c>
    </row>
    <row r="5" spans="1:37" ht="11.25" customHeight="1">
      <c r="A5" s="10" t="s">
        <v>47</v>
      </c>
      <c r="B5" s="11">
        <v>4086</v>
      </c>
      <c r="C5" s="11">
        <v>4941</v>
      </c>
      <c r="D5" s="11">
        <v>4825</v>
      </c>
      <c r="E5" s="11">
        <v>4666</v>
      </c>
      <c r="F5" s="11">
        <v>4627</v>
      </c>
      <c r="G5" s="11">
        <v>4736</v>
      </c>
      <c r="H5" s="11">
        <v>5208</v>
      </c>
      <c r="I5" s="11">
        <v>5886</v>
      </c>
      <c r="J5" s="11">
        <v>6673</v>
      </c>
      <c r="K5" s="11">
        <v>7218</v>
      </c>
      <c r="L5" s="11">
        <v>7540</v>
      </c>
      <c r="M5" s="11">
        <v>6539</v>
      </c>
      <c r="N5" s="11">
        <v>7131</v>
      </c>
      <c r="O5" s="11">
        <v>6926</v>
      </c>
      <c r="P5" s="11">
        <v>8227</v>
      </c>
      <c r="Q5" s="11">
        <v>8540</v>
      </c>
      <c r="R5" s="11">
        <v>8746</v>
      </c>
      <c r="S5" s="11">
        <v>10390</v>
      </c>
      <c r="T5" s="11">
        <v>10916</v>
      </c>
      <c r="U5" s="11">
        <v>10172</v>
      </c>
      <c r="V5" s="11">
        <v>11451</v>
      </c>
      <c r="W5" s="11">
        <v>11942</v>
      </c>
      <c r="X5" s="11">
        <v>11804</v>
      </c>
      <c r="Y5" s="11">
        <v>12356</v>
      </c>
      <c r="Z5" s="11">
        <v>13771</v>
      </c>
      <c r="AA5" s="11">
        <v>13930</v>
      </c>
      <c r="AB5" s="11">
        <v>14976</v>
      </c>
      <c r="AC5" s="11">
        <v>15539</v>
      </c>
      <c r="AD5" s="11">
        <v>18151</v>
      </c>
      <c r="AE5" s="11">
        <v>20525</v>
      </c>
      <c r="AF5" s="11">
        <v>22821</v>
      </c>
      <c r="AG5" s="11">
        <v>24355</v>
      </c>
      <c r="AH5" s="11">
        <f aca="true" t="shared" si="0" ref="AH5:AH12">AH34+AH63</f>
        <v>24236.483</v>
      </c>
      <c r="AI5" s="11">
        <f aca="true" t="shared" si="1" ref="AI5:AI12">AI34+AI63</f>
        <v>23759</v>
      </c>
      <c r="AJ5" s="11">
        <f>AJ34+AJ63</f>
        <v>24892</v>
      </c>
      <c r="AK5" s="11">
        <f>AK34+AK63</f>
        <v>25020</v>
      </c>
    </row>
    <row r="6" spans="1:37" ht="11.25" customHeight="1">
      <c r="A6" s="4" t="s">
        <v>11</v>
      </c>
      <c r="B6" s="12">
        <v>213</v>
      </c>
      <c r="C6" s="12">
        <v>183</v>
      </c>
      <c r="D6" s="12">
        <v>244</v>
      </c>
      <c r="E6" s="12">
        <v>229</v>
      </c>
      <c r="F6" s="12">
        <v>204</v>
      </c>
      <c r="G6" s="12">
        <v>244</v>
      </c>
      <c r="H6" s="12">
        <v>236</v>
      </c>
      <c r="I6" s="12">
        <v>236</v>
      </c>
      <c r="J6" s="12">
        <v>280</v>
      </c>
      <c r="K6" s="12">
        <v>271</v>
      </c>
      <c r="L6" s="12">
        <v>282</v>
      </c>
      <c r="M6" s="12">
        <v>288</v>
      </c>
      <c r="N6" s="12">
        <v>296</v>
      </c>
      <c r="O6" s="12">
        <v>281</v>
      </c>
      <c r="P6" s="12">
        <v>290</v>
      </c>
      <c r="Q6" s="12">
        <v>277</v>
      </c>
      <c r="R6" s="12">
        <v>247</v>
      </c>
      <c r="S6" s="12">
        <v>584</v>
      </c>
      <c r="T6" s="12">
        <v>500</v>
      </c>
      <c r="U6" s="12">
        <v>457</v>
      </c>
      <c r="V6" s="12">
        <v>550</v>
      </c>
      <c r="W6" s="12">
        <v>597</v>
      </c>
      <c r="X6" s="12">
        <v>607</v>
      </c>
      <c r="Y6" s="12">
        <v>624</v>
      </c>
      <c r="Z6" s="12">
        <v>658</v>
      </c>
      <c r="AA6" s="12">
        <v>538</v>
      </c>
      <c r="AB6" s="12">
        <v>719</v>
      </c>
      <c r="AC6" s="12">
        <v>752</v>
      </c>
      <c r="AD6" s="12">
        <v>715</v>
      </c>
      <c r="AE6" s="12">
        <v>757</v>
      </c>
      <c r="AF6" s="12">
        <v>777</v>
      </c>
      <c r="AG6" s="12">
        <v>742</v>
      </c>
      <c r="AH6" s="12">
        <f t="shared" si="0"/>
        <v>744.515</v>
      </c>
      <c r="AI6" s="4">
        <f t="shared" si="1"/>
        <v>721</v>
      </c>
      <c r="AJ6" s="4">
        <f aca="true" t="shared" si="2" ref="AJ6:AK31">SUM(AJ35)+AJ64</f>
        <v>721</v>
      </c>
      <c r="AK6" s="4">
        <f t="shared" si="2"/>
        <v>707</v>
      </c>
    </row>
    <row r="7" spans="1:37" ht="11.25" customHeight="1">
      <c r="A7" s="4" t="s">
        <v>12</v>
      </c>
      <c r="B7" s="12">
        <v>183</v>
      </c>
      <c r="C7" s="12">
        <v>366</v>
      </c>
      <c r="D7" s="12">
        <v>335</v>
      </c>
      <c r="E7" s="12">
        <v>335</v>
      </c>
      <c r="F7" s="12">
        <v>258</v>
      </c>
      <c r="G7" s="12">
        <v>290</v>
      </c>
      <c r="H7" s="12">
        <v>412</v>
      </c>
      <c r="I7" s="12">
        <v>305</v>
      </c>
      <c r="J7" s="12">
        <v>396</v>
      </c>
      <c r="K7" s="12">
        <v>358</v>
      </c>
      <c r="L7" s="12">
        <v>346</v>
      </c>
      <c r="M7" s="12">
        <v>293</v>
      </c>
      <c r="N7" s="12">
        <v>303</v>
      </c>
      <c r="O7" s="12">
        <v>322</v>
      </c>
      <c r="P7" s="12">
        <v>362</v>
      </c>
      <c r="Q7" s="12">
        <v>386</v>
      </c>
      <c r="R7" s="12">
        <v>386</v>
      </c>
      <c r="S7" s="12">
        <v>289</v>
      </c>
      <c r="T7" s="12">
        <v>317</v>
      </c>
      <c r="U7" s="12">
        <v>405</v>
      </c>
      <c r="V7" s="12">
        <v>506</v>
      </c>
      <c r="W7" s="12">
        <v>479</v>
      </c>
      <c r="X7" s="12">
        <v>560</v>
      </c>
      <c r="Y7" s="12">
        <v>667</v>
      </c>
      <c r="Z7" s="12">
        <v>661</v>
      </c>
      <c r="AA7" s="12">
        <v>685</v>
      </c>
      <c r="AB7" s="12">
        <v>810</v>
      </c>
      <c r="AC7" s="12">
        <v>860</v>
      </c>
      <c r="AD7" s="12">
        <v>921</v>
      </c>
      <c r="AE7" s="12">
        <v>1033</v>
      </c>
      <c r="AF7" s="12">
        <v>1080</v>
      </c>
      <c r="AG7" s="12">
        <v>1134</v>
      </c>
      <c r="AH7" s="12">
        <f t="shared" si="0"/>
        <v>1198.1</v>
      </c>
      <c r="AI7" s="4">
        <f t="shared" si="1"/>
        <v>1244</v>
      </c>
      <c r="AJ7" s="4">
        <f t="shared" si="2"/>
        <v>1254</v>
      </c>
      <c r="AK7" s="4">
        <f aca="true" t="shared" si="3" ref="AK7:AK31">SUM(AK36)+AK65</f>
        <v>1273</v>
      </c>
    </row>
    <row r="8" spans="1:37" ht="11.25" customHeight="1">
      <c r="A8" s="4" t="s">
        <v>13</v>
      </c>
      <c r="B8" s="12">
        <v>125</v>
      </c>
      <c r="C8" s="12">
        <v>168</v>
      </c>
      <c r="D8" s="12">
        <v>207</v>
      </c>
      <c r="E8" s="12" t="s">
        <v>49</v>
      </c>
      <c r="F8" s="12">
        <v>107</v>
      </c>
      <c r="G8" s="12">
        <v>99</v>
      </c>
      <c r="H8" s="12">
        <v>183</v>
      </c>
      <c r="I8" s="12">
        <v>183</v>
      </c>
      <c r="J8" s="12">
        <v>183</v>
      </c>
      <c r="K8" s="12">
        <v>198</v>
      </c>
      <c r="L8" s="12">
        <v>206</v>
      </c>
      <c r="M8" s="12">
        <v>216</v>
      </c>
      <c r="N8" s="12">
        <v>220</v>
      </c>
      <c r="O8" s="12">
        <v>232</v>
      </c>
      <c r="P8" s="12">
        <v>244</v>
      </c>
      <c r="Q8" s="12">
        <v>240</v>
      </c>
      <c r="R8" s="12">
        <v>270</v>
      </c>
      <c r="S8" s="12">
        <v>284</v>
      </c>
      <c r="T8" s="12">
        <v>290</v>
      </c>
      <c r="U8" s="12">
        <v>324</v>
      </c>
      <c r="V8" s="12">
        <v>353</v>
      </c>
      <c r="W8" s="12">
        <v>364</v>
      </c>
      <c r="X8" s="12">
        <v>369</v>
      </c>
      <c r="Y8" s="12">
        <v>428</v>
      </c>
      <c r="Z8" s="12">
        <v>373</v>
      </c>
      <c r="AA8" s="12">
        <v>360</v>
      </c>
      <c r="AB8" s="12">
        <v>401</v>
      </c>
      <c r="AC8" s="12">
        <v>420</v>
      </c>
      <c r="AD8" s="12">
        <v>545</v>
      </c>
      <c r="AE8" s="12">
        <v>583</v>
      </c>
      <c r="AF8" s="12">
        <v>593</v>
      </c>
      <c r="AG8" s="12">
        <v>601</v>
      </c>
      <c r="AH8" s="12">
        <f t="shared" si="0"/>
        <v>604</v>
      </c>
      <c r="AI8" s="4">
        <f t="shared" si="1"/>
        <v>597</v>
      </c>
      <c r="AJ8" s="4">
        <f t="shared" si="2"/>
        <v>626</v>
      </c>
      <c r="AK8" s="4">
        <f t="shared" si="3"/>
        <v>627</v>
      </c>
    </row>
    <row r="9" spans="1:37" ht="11.25" customHeight="1">
      <c r="A9" s="4" t="s">
        <v>15</v>
      </c>
      <c r="B9" s="12">
        <v>290</v>
      </c>
      <c r="C9" s="12">
        <v>244</v>
      </c>
      <c r="D9" s="12">
        <v>244</v>
      </c>
      <c r="E9" s="12">
        <v>91</v>
      </c>
      <c r="F9" s="12">
        <v>122</v>
      </c>
      <c r="G9" s="12">
        <v>137</v>
      </c>
      <c r="H9" s="12">
        <v>244</v>
      </c>
      <c r="I9" s="12">
        <v>244</v>
      </c>
      <c r="J9" s="12">
        <v>244</v>
      </c>
      <c r="K9" s="12">
        <v>252</v>
      </c>
      <c r="L9" s="12">
        <v>244</v>
      </c>
      <c r="M9" s="12">
        <v>108</v>
      </c>
      <c r="N9" s="12">
        <v>122</v>
      </c>
      <c r="O9" s="12">
        <v>155</v>
      </c>
      <c r="P9" s="12">
        <v>261</v>
      </c>
      <c r="Q9" s="12">
        <v>277</v>
      </c>
      <c r="R9" s="12">
        <v>325</v>
      </c>
      <c r="S9" s="12">
        <v>485</v>
      </c>
      <c r="T9" s="12">
        <v>490</v>
      </c>
      <c r="U9" s="12">
        <v>444</v>
      </c>
      <c r="V9" s="12">
        <v>369</v>
      </c>
      <c r="W9" s="12">
        <v>580</v>
      </c>
      <c r="X9" s="12">
        <v>586</v>
      </c>
      <c r="Y9" s="12">
        <v>600</v>
      </c>
      <c r="Z9" s="12">
        <v>642</v>
      </c>
      <c r="AA9" s="12">
        <v>620</v>
      </c>
      <c r="AB9" s="12">
        <v>676</v>
      </c>
      <c r="AC9" s="12">
        <v>725</v>
      </c>
      <c r="AD9" s="12">
        <v>819</v>
      </c>
      <c r="AE9" s="12">
        <v>764</v>
      </c>
      <c r="AF9" s="12">
        <v>781</v>
      </c>
      <c r="AG9" s="12">
        <v>710</v>
      </c>
      <c r="AH9" s="12">
        <f t="shared" si="0"/>
        <v>711.3969999999999</v>
      </c>
      <c r="AI9" s="4">
        <f t="shared" si="1"/>
        <v>725</v>
      </c>
      <c r="AJ9" s="4">
        <f t="shared" si="2"/>
        <v>662</v>
      </c>
      <c r="AK9" s="4">
        <f t="shared" si="3"/>
        <v>637</v>
      </c>
    </row>
    <row r="10" spans="1:37" ht="11.25" customHeight="1">
      <c r="A10" s="4" t="s">
        <v>16</v>
      </c>
      <c r="B10" s="12">
        <v>335</v>
      </c>
      <c r="C10" s="12">
        <v>305</v>
      </c>
      <c r="D10" s="12">
        <v>316</v>
      </c>
      <c r="E10" s="12">
        <v>305</v>
      </c>
      <c r="F10" s="12">
        <v>280</v>
      </c>
      <c r="G10" s="12">
        <v>290</v>
      </c>
      <c r="H10" s="12">
        <v>290</v>
      </c>
      <c r="I10" s="12">
        <v>333</v>
      </c>
      <c r="J10" s="12">
        <v>366</v>
      </c>
      <c r="K10" s="12">
        <v>427</v>
      </c>
      <c r="L10" s="12">
        <v>473</v>
      </c>
      <c r="M10" s="12">
        <v>459</v>
      </c>
      <c r="N10" s="12">
        <v>538</v>
      </c>
      <c r="O10" s="12">
        <v>526</v>
      </c>
      <c r="P10" s="12">
        <v>553</v>
      </c>
      <c r="Q10" s="12">
        <v>612</v>
      </c>
      <c r="R10" s="12">
        <v>666</v>
      </c>
      <c r="S10" s="12">
        <v>682</v>
      </c>
      <c r="T10" s="12">
        <v>758</v>
      </c>
      <c r="U10" s="12">
        <v>680</v>
      </c>
      <c r="V10" s="12">
        <v>742</v>
      </c>
      <c r="W10" s="12">
        <v>780</v>
      </c>
      <c r="X10" s="12">
        <v>752</v>
      </c>
      <c r="Y10" s="12">
        <v>737</v>
      </c>
      <c r="Z10" s="12">
        <v>657</v>
      </c>
      <c r="AA10" s="12">
        <v>780</v>
      </c>
      <c r="AB10" s="12">
        <v>902</v>
      </c>
      <c r="AC10" s="12">
        <v>853</v>
      </c>
      <c r="AD10" s="12">
        <v>1067</v>
      </c>
      <c r="AE10" s="12">
        <v>999</v>
      </c>
      <c r="AF10" s="12">
        <v>1401</v>
      </c>
      <c r="AG10" s="12">
        <v>1594</v>
      </c>
      <c r="AH10" s="12">
        <f t="shared" si="0"/>
        <v>1575.3000000000002</v>
      </c>
      <c r="AI10" s="4">
        <f t="shared" si="1"/>
        <v>1600</v>
      </c>
      <c r="AJ10" s="4">
        <f t="shared" si="2"/>
        <v>1548</v>
      </c>
      <c r="AK10" s="4">
        <f t="shared" si="3"/>
        <v>1532</v>
      </c>
    </row>
    <row r="11" spans="1:37" ht="11.25" customHeight="1">
      <c r="A11" s="4" t="s">
        <v>17</v>
      </c>
      <c r="B11" s="12">
        <v>152</v>
      </c>
      <c r="C11" s="12">
        <v>152</v>
      </c>
      <c r="D11" s="12">
        <v>76</v>
      </c>
      <c r="E11" s="12" t="s">
        <v>49</v>
      </c>
      <c r="F11" s="12" t="s">
        <v>49</v>
      </c>
      <c r="G11" s="12">
        <v>23</v>
      </c>
      <c r="H11" s="12">
        <v>91</v>
      </c>
      <c r="I11" s="12">
        <v>152</v>
      </c>
      <c r="J11" s="12">
        <v>259</v>
      </c>
      <c r="K11" s="12">
        <v>319</v>
      </c>
      <c r="L11" s="12">
        <v>335</v>
      </c>
      <c r="M11" s="12">
        <v>339</v>
      </c>
      <c r="N11" s="12">
        <v>380</v>
      </c>
      <c r="O11" s="12">
        <v>375</v>
      </c>
      <c r="P11" s="12">
        <v>354</v>
      </c>
      <c r="Q11" s="12">
        <v>379</v>
      </c>
      <c r="R11" s="12">
        <v>500</v>
      </c>
      <c r="S11" s="12">
        <v>517</v>
      </c>
      <c r="T11" s="12">
        <v>648</v>
      </c>
      <c r="U11" s="12">
        <v>756</v>
      </c>
      <c r="V11" s="12">
        <v>739</v>
      </c>
      <c r="W11" s="12">
        <v>906</v>
      </c>
      <c r="X11" s="12">
        <v>715</v>
      </c>
      <c r="Y11" s="12">
        <v>666</v>
      </c>
      <c r="Z11" s="12">
        <v>869</v>
      </c>
      <c r="AA11" s="12">
        <v>943</v>
      </c>
      <c r="AB11" s="12">
        <v>1143</v>
      </c>
      <c r="AC11" s="12">
        <v>1267</v>
      </c>
      <c r="AD11" s="12">
        <v>1460</v>
      </c>
      <c r="AE11" s="12">
        <v>1622</v>
      </c>
      <c r="AF11" s="12">
        <v>1700</v>
      </c>
      <c r="AG11" s="12">
        <v>1847</v>
      </c>
      <c r="AH11" s="12">
        <f t="shared" si="0"/>
        <v>1764.5</v>
      </c>
      <c r="AI11" s="4">
        <f t="shared" si="1"/>
        <v>1793</v>
      </c>
      <c r="AJ11" s="4">
        <f t="shared" si="2"/>
        <v>2112</v>
      </c>
      <c r="AK11" s="4">
        <f t="shared" si="3"/>
        <v>2197</v>
      </c>
    </row>
    <row r="12" spans="1:37" ht="11.25" customHeight="1">
      <c r="A12" s="4" t="s">
        <v>18</v>
      </c>
      <c r="B12" s="12">
        <v>107</v>
      </c>
      <c r="C12" s="12">
        <v>270</v>
      </c>
      <c r="D12" s="12">
        <v>76</v>
      </c>
      <c r="E12" s="12">
        <v>198</v>
      </c>
      <c r="F12" s="12">
        <v>168</v>
      </c>
      <c r="G12" s="12">
        <v>221</v>
      </c>
      <c r="H12" s="12">
        <v>221</v>
      </c>
      <c r="I12" s="12">
        <v>235</v>
      </c>
      <c r="J12" s="12">
        <v>229</v>
      </c>
      <c r="K12" s="12">
        <v>252</v>
      </c>
      <c r="L12" s="12">
        <v>264</v>
      </c>
      <c r="M12" s="12">
        <v>252</v>
      </c>
      <c r="N12" s="12">
        <v>267</v>
      </c>
      <c r="O12" s="12">
        <v>281</v>
      </c>
      <c r="P12" s="12">
        <v>346</v>
      </c>
      <c r="Q12" s="12">
        <v>332</v>
      </c>
      <c r="R12" s="12">
        <v>376</v>
      </c>
      <c r="S12" s="12">
        <v>406</v>
      </c>
      <c r="T12" s="12">
        <v>407</v>
      </c>
      <c r="U12" s="12">
        <v>451</v>
      </c>
      <c r="V12" s="12">
        <v>501</v>
      </c>
      <c r="W12" s="12">
        <v>585</v>
      </c>
      <c r="X12" s="12">
        <v>577</v>
      </c>
      <c r="Y12" s="12">
        <v>641</v>
      </c>
      <c r="Z12" s="12">
        <v>617</v>
      </c>
      <c r="AA12" s="12">
        <v>672</v>
      </c>
      <c r="AB12" s="12">
        <v>692</v>
      </c>
      <c r="AC12" s="12">
        <v>759</v>
      </c>
      <c r="AD12" s="12">
        <v>792</v>
      </c>
      <c r="AE12" s="12">
        <v>826</v>
      </c>
      <c r="AF12" s="12">
        <v>812</v>
      </c>
      <c r="AG12" s="12">
        <v>874</v>
      </c>
      <c r="AH12" s="12">
        <f t="shared" si="0"/>
        <v>875.9</v>
      </c>
      <c r="AI12" s="4">
        <f t="shared" si="1"/>
        <v>844</v>
      </c>
      <c r="AJ12" s="4">
        <f t="shared" si="2"/>
        <v>826</v>
      </c>
      <c r="AK12" s="4">
        <f t="shared" si="3"/>
        <v>829</v>
      </c>
    </row>
    <row r="13" spans="1:37" ht="11.25" customHeight="1">
      <c r="A13" s="4" t="s">
        <v>19</v>
      </c>
      <c r="B13" s="12">
        <v>107</v>
      </c>
      <c r="C13" s="12">
        <v>75</v>
      </c>
      <c r="D13" s="12" t="s">
        <v>49</v>
      </c>
      <c r="E13" s="12" t="s">
        <v>49</v>
      </c>
      <c r="F13" s="12" t="s">
        <v>49</v>
      </c>
      <c r="G13" s="12" t="s">
        <v>49</v>
      </c>
      <c r="H13" s="12">
        <v>183</v>
      </c>
      <c r="I13" s="12">
        <v>213</v>
      </c>
      <c r="J13" s="12">
        <v>259</v>
      </c>
      <c r="K13" s="12">
        <v>267</v>
      </c>
      <c r="L13" s="12">
        <v>262</v>
      </c>
      <c r="M13" s="12">
        <v>201</v>
      </c>
      <c r="N13" s="12">
        <v>102</v>
      </c>
      <c r="O13" s="12">
        <v>152</v>
      </c>
      <c r="P13" s="12">
        <v>91</v>
      </c>
      <c r="Q13" s="12">
        <v>218</v>
      </c>
      <c r="R13" s="12">
        <v>282</v>
      </c>
      <c r="S13" s="12">
        <v>229</v>
      </c>
      <c r="T13" s="12">
        <v>195</v>
      </c>
      <c r="U13" s="12">
        <v>92</v>
      </c>
      <c r="V13" s="12" t="s">
        <v>49</v>
      </c>
      <c r="W13" s="12" t="s">
        <v>36</v>
      </c>
      <c r="X13" s="12" t="s">
        <v>36</v>
      </c>
      <c r="Y13" s="12" t="s">
        <v>36</v>
      </c>
      <c r="Z13" s="12" t="s">
        <v>36</v>
      </c>
      <c r="AA13" s="12" t="s">
        <v>36</v>
      </c>
      <c r="AB13" s="12" t="s">
        <v>36</v>
      </c>
      <c r="AC13" s="12" t="s">
        <v>36</v>
      </c>
      <c r="AD13" s="12" t="s">
        <v>36</v>
      </c>
      <c r="AE13" s="12" t="s">
        <v>36</v>
      </c>
      <c r="AF13" s="12" t="s">
        <v>36</v>
      </c>
      <c r="AG13" s="12" t="s">
        <v>36</v>
      </c>
      <c r="AH13" s="12" t="s">
        <v>36</v>
      </c>
      <c r="AI13" s="21" t="s">
        <v>36</v>
      </c>
      <c r="AJ13" s="4">
        <f t="shared" si="2"/>
        <v>0</v>
      </c>
      <c r="AK13" s="4">
        <f t="shared" si="3"/>
        <v>0</v>
      </c>
    </row>
    <row r="14" spans="1:37" ht="11.25" customHeight="1">
      <c r="A14" s="4" t="s">
        <v>20</v>
      </c>
      <c r="B14" s="12">
        <v>107</v>
      </c>
      <c r="C14" s="12">
        <v>107</v>
      </c>
      <c r="D14" s="12">
        <v>61</v>
      </c>
      <c r="E14" s="12">
        <v>46</v>
      </c>
      <c r="F14" s="12">
        <v>38</v>
      </c>
      <c r="G14" s="12">
        <v>61</v>
      </c>
      <c r="H14" s="12">
        <v>84</v>
      </c>
      <c r="I14" s="12">
        <v>114</v>
      </c>
      <c r="J14" s="12">
        <v>152</v>
      </c>
      <c r="K14" s="12">
        <v>204</v>
      </c>
      <c r="L14" s="12">
        <v>186</v>
      </c>
      <c r="M14" s="12">
        <v>108</v>
      </c>
      <c r="N14" s="12">
        <v>181</v>
      </c>
      <c r="O14" s="12">
        <v>171</v>
      </c>
      <c r="P14" s="12">
        <v>213</v>
      </c>
      <c r="Q14" s="12">
        <v>212</v>
      </c>
      <c r="R14" s="12">
        <v>232</v>
      </c>
      <c r="S14" s="12">
        <v>240</v>
      </c>
      <c r="T14" s="12">
        <v>259</v>
      </c>
      <c r="U14" s="12">
        <v>259</v>
      </c>
      <c r="V14" s="12">
        <v>259</v>
      </c>
      <c r="W14" s="12">
        <v>295</v>
      </c>
      <c r="X14" s="12">
        <v>259</v>
      </c>
      <c r="Y14" s="12">
        <v>269</v>
      </c>
      <c r="Z14" s="12">
        <v>402</v>
      </c>
      <c r="AA14" s="12">
        <v>476</v>
      </c>
      <c r="AB14" s="12">
        <v>409</v>
      </c>
      <c r="AC14" s="12">
        <v>561</v>
      </c>
      <c r="AD14" s="12">
        <v>643</v>
      </c>
      <c r="AE14" s="12">
        <v>700</v>
      </c>
      <c r="AF14" s="12">
        <v>1108</v>
      </c>
      <c r="AG14" s="12">
        <v>1745</v>
      </c>
      <c r="AH14" s="12">
        <f aca="true" t="shared" si="4" ref="AH14:AH27">AH43+AH72</f>
        <v>1780.2939999999999</v>
      </c>
      <c r="AI14" s="4">
        <f aca="true" t="shared" si="5" ref="AI14:AI27">AI43+AI72</f>
        <v>1869</v>
      </c>
      <c r="AJ14" s="4">
        <f t="shared" si="2"/>
        <v>1832</v>
      </c>
      <c r="AK14" s="4">
        <f t="shared" si="3"/>
        <v>1871</v>
      </c>
    </row>
    <row r="15" spans="1:37" ht="11.25" customHeight="1">
      <c r="A15" s="4" t="s">
        <v>21</v>
      </c>
      <c r="B15" s="12">
        <v>244</v>
      </c>
      <c r="C15" s="12">
        <v>290</v>
      </c>
      <c r="D15" s="12">
        <v>152</v>
      </c>
      <c r="E15" s="12">
        <v>23</v>
      </c>
      <c r="F15" s="12" t="s">
        <v>36</v>
      </c>
      <c r="G15" s="12" t="s">
        <v>36</v>
      </c>
      <c r="H15" s="12" t="s">
        <v>36</v>
      </c>
      <c r="I15" s="12" t="s">
        <v>36</v>
      </c>
      <c r="J15" s="12" t="s">
        <v>36</v>
      </c>
      <c r="K15" s="12" t="s">
        <v>36</v>
      </c>
      <c r="L15" s="12" t="s">
        <v>36</v>
      </c>
      <c r="M15" s="12" t="s">
        <v>36</v>
      </c>
      <c r="N15" s="12" t="s">
        <v>36</v>
      </c>
      <c r="O15" s="12" t="s">
        <v>36</v>
      </c>
      <c r="P15" s="12" t="s">
        <v>36</v>
      </c>
      <c r="Q15" s="12" t="s">
        <v>36</v>
      </c>
      <c r="R15" s="12" t="s">
        <v>36</v>
      </c>
      <c r="S15" s="12" t="s">
        <v>36</v>
      </c>
      <c r="T15" s="12" t="s">
        <v>36</v>
      </c>
      <c r="U15" s="12" t="s">
        <v>36</v>
      </c>
      <c r="V15" s="12" t="s">
        <v>36</v>
      </c>
      <c r="W15" s="12" t="s">
        <v>36</v>
      </c>
      <c r="X15" s="12" t="s">
        <v>36</v>
      </c>
      <c r="Y15" s="12" t="s">
        <v>36</v>
      </c>
      <c r="Z15" s="12" t="s">
        <v>36</v>
      </c>
      <c r="AA15" s="12" t="s">
        <v>36</v>
      </c>
      <c r="AB15" s="12" t="s">
        <v>36</v>
      </c>
      <c r="AC15" s="12" t="s">
        <v>36</v>
      </c>
      <c r="AD15" s="12">
        <v>1442</v>
      </c>
      <c r="AE15" s="12">
        <v>1495</v>
      </c>
      <c r="AF15" s="12">
        <v>1553</v>
      </c>
      <c r="AG15" s="12">
        <v>1554</v>
      </c>
      <c r="AH15" s="12">
        <f t="shared" si="4"/>
        <v>1582.115</v>
      </c>
      <c r="AI15" s="4">
        <f t="shared" si="5"/>
        <v>1614</v>
      </c>
      <c r="AJ15" s="4">
        <f t="shared" si="2"/>
        <v>1872</v>
      </c>
      <c r="AK15" s="4">
        <f t="shared" si="3"/>
        <v>1873</v>
      </c>
    </row>
    <row r="16" spans="1:37" ht="11.25" customHeight="1">
      <c r="A16" s="4" t="s">
        <v>22</v>
      </c>
      <c r="B16" s="12">
        <v>192</v>
      </c>
      <c r="C16" s="12">
        <v>183</v>
      </c>
      <c r="D16" s="12">
        <v>61</v>
      </c>
      <c r="E16" s="12">
        <v>198</v>
      </c>
      <c r="F16" s="12">
        <v>181</v>
      </c>
      <c r="G16" s="12">
        <v>193</v>
      </c>
      <c r="H16" s="12">
        <v>130</v>
      </c>
      <c r="I16" s="12">
        <v>229</v>
      </c>
      <c r="J16" s="12">
        <v>313</v>
      </c>
      <c r="K16" s="12">
        <v>343</v>
      </c>
      <c r="L16" s="12">
        <v>252</v>
      </c>
      <c r="M16" s="12">
        <v>189</v>
      </c>
      <c r="N16" s="12">
        <v>287</v>
      </c>
      <c r="O16" s="12">
        <v>335</v>
      </c>
      <c r="P16" s="12">
        <v>361</v>
      </c>
      <c r="Q16" s="12">
        <v>358</v>
      </c>
      <c r="R16" s="12">
        <v>381</v>
      </c>
      <c r="S16" s="12">
        <v>419</v>
      </c>
      <c r="T16" s="12">
        <v>378</v>
      </c>
      <c r="U16" s="12">
        <v>374</v>
      </c>
      <c r="V16" s="12">
        <v>606</v>
      </c>
      <c r="W16" s="12">
        <v>601</v>
      </c>
      <c r="X16" s="12">
        <v>473</v>
      </c>
      <c r="Y16" s="12">
        <v>503</v>
      </c>
      <c r="Z16" s="12">
        <v>813</v>
      </c>
      <c r="AA16" s="12">
        <v>746</v>
      </c>
      <c r="AB16" s="12">
        <v>1083</v>
      </c>
      <c r="AC16" s="12">
        <v>971</v>
      </c>
      <c r="AD16" s="12">
        <v>1045</v>
      </c>
      <c r="AE16" s="12">
        <v>1048</v>
      </c>
      <c r="AF16" s="12">
        <v>819</v>
      </c>
      <c r="AG16" s="12">
        <v>794</v>
      </c>
      <c r="AH16" s="12">
        <f t="shared" si="4"/>
        <v>800.887</v>
      </c>
      <c r="AI16" s="4">
        <f t="shared" si="5"/>
        <v>779</v>
      </c>
      <c r="AJ16" s="4">
        <f t="shared" si="2"/>
        <v>768</v>
      </c>
      <c r="AK16" s="4">
        <f t="shared" si="3"/>
        <v>774</v>
      </c>
    </row>
    <row r="17" spans="1:37" ht="11.25" customHeight="1">
      <c r="A17" s="4" t="s">
        <v>52</v>
      </c>
      <c r="B17" s="12">
        <v>213</v>
      </c>
      <c r="C17" s="12">
        <v>220</v>
      </c>
      <c r="D17" s="12">
        <v>290</v>
      </c>
      <c r="E17" s="12">
        <v>274</v>
      </c>
      <c r="F17" s="12">
        <v>297</v>
      </c>
      <c r="G17" s="12">
        <v>282</v>
      </c>
      <c r="H17" s="12">
        <v>297</v>
      </c>
      <c r="I17" s="12">
        <v>320</v>
      </c>
      <c r="J17" s="12">
        <v>313</v>
      </c>
      <c r="K17" s="12">
        <v>331</v>
      </c>
      <c r="L17" s="12">
        <v>331</v>
      </c>
      <c r="M17" s="12">
        <v>342</v>
      </c>
      <c r="N17" s="12">
        <v>385</v>
      </c>
      <c r="O17" s="12">
        <v>370</v>
      </c>
      <c r="P17" s="12">
        <v>416</v>
      </c>
      <c r="Q17" s="12">
        <v>399</v>
      </c>
      <c r="R17" s="12">
        <v>454</v>
      </c>
      <c r="S17" s="12">
        <v>457</v>
      </c>
      <c r="T17" s="12">
        <v>486</v>
      </c>
      <c r="U17" s="12">
        <v>487</v>
      </c>
      <c r="V17" s="12">
        <v>519</v>
      </c>
      <c r="W17" s="12">
        <v>560</v>
      </c>
      <c r="X17" s="12">
        <v>496</v>
      </c>
      <c r="Y17" s="12">
        <v>533</v>
      </c>
      <c r="Z17" s="12">
        <v>566</v>
      </c>
      <c r="AA17" s="12">
        <v>563</v>
      </c>
      <c r="AB17" s="12">
        <v>552</v>
      </c>
      <c r="AC17" s="12">
        <v>547</v>
      </c>
      <c r="AD17" s="12">
        <v>583</v>
      </c>
      <c r="AE17" s="12">
        <v>610</v>
      </c>
      <c r="AF17" s="12">
        <v>583</v>
      </c>
      <c r="AG17" s="12">
        <v>592</v>
      </c>
      <c r="AH17" s="12">
        <f t="shared" si="4"/>
        <v>627.0260000000001</v>
      </c>
      <c r="AI17" s="4">
        <f t="shared" si="5"/>
        <v>841</v>
      </c>
      <c r="AJ17" s="4">
        <f t="shared" si="2"/>
        <v>835</v>
      </c>
      <c r="AK17" s="4">
        <f t="shared" si="3"/>
        <v>874</v>
      </c>
    </row>
    <row r="18" spans="1:37" ht="11.25" customHeight="1">
      <c r="A18" s="4" t="s">
        <v>24</v>
      </c>
      <c r="B18" s="12">
        <v>107</v>
      </c>
      <c r="C18" s="12">
        <v>183</v>
      </c>
      <c r="D18" s="12">
        <v>213</v>
      </c>
      <c r="E18" s="12">
        <v>202</v>
      </c>
      <c r="F18" s="12">
        <v>211</v>
      </c>
      <c r="G18" s="12">
        <v>120</v>
      </c>
      <c r="H18" s="12">
        <v>122</v>
      </c>
      <c r="I18" s="12">
        <v>206</v>
      </c>
      <c r="J18" s="12">
        <v>229</v>
      </c>
      <c r="K18" s="12">
        <v>229</v>
      </c>
      <c r="L18" s="12">
        <v>229</v>
      </c>
      <c r="M18" s="12">
        <v>137</v>
      </c>
      <c r="N18" s="12">
        <v>259</v>
      </c>
      <c r="O18" s="12">
        <v>231</v>
      </c>
      <c r="P18" s="12">
        <v>340</v>
      </c>
      <c r="Q18" s="12">
        <v>290</v>
      </c>
      <c r="R18" s="12">
        <v>312</v>
      </c>
      <c r="S18" s="12">
        <v>233</v>
      </c>
      <c r="T18" s="12">
        <v>500</v>
      </c>
      <c r="U18" s="12">
        <v>537</v>
      </c>
      <c r="V18" s="12">
        <v>578</v>
      </c>
      <c r="W18" s="12">
        <v>632</v>
      </c>
      <c r="X18" s="12">
        <v>1019</v>
      </c>
      <c r="Y18" s="12">
        <v>1146</v>
      </c>
      <c r="Z18" s="12">
        <v>1235</v>
      </c>
      <c r="AA18" s="12">
        <v>1213</v>
      </c>
      <c r="AB18" s="12">
        <v>1199</v>
      </c>
      <c r="AC18" s="12">
        <v>1173</v>
      </c>
      <c r="AD18" s="12">
        <v>1198</v>
      </c>
      <c r="AE18" s="12">
        <v>1199</v>
      </c>
      <c r="AF18" s="12">
        <v>1201</v>
      </c>
      <c r="AG18" s="12">
        <v>1219</v>
      </c>
      <c r="AH18" s="12">
        <f t="shared" si="4"/>
        <v>1235.214</v>
      </c>
      <c r="AI18" s="4">
        <f t="shared" si="5"/>
        <v>1233</v>
      </c>
      <c r="AJ18" s="4">
        <f t="shared" si="2"/>
        <v>1238</v>
      </c>
      <c r="AK18" s="4">
        <f t="shared" si="3"/>
        <v>1208</v>
      </c>
    </row>
    <row r="19" spans="1:37" ht="11.25" customHeight="1">
      <c r="A19" s="4" t="s">
        <v>80</v>
      </c>
      <c r="B19" s="12">
        <v>198</v>
      </c>
      <c r="C19" s="12">
        <v>259</v>
      </c>
      <c r="D19" s="12">
        <v>259</v>
      </c>
      <c r="E19" s="12">
        <v>381</v>
      </c>
      <c r="F19" s="12">
        <v>406</v>
      </c>
      <c r="G19" s="12">
        <v>343</v>
      </c>
      <c r="H19" s="12">
        <v>175</v>
      </c>
      <c r="I19" s="12">
        <v>244</v>
      </c>
      <c r="J19" s="12">
        <v>244</v>
      </c>
      <c r="K19" s="12">
        <v>262</v>
      </c>
      <c r="L19" s="12">
        <v>406</v>
      </c>
      <c r="M19" s="12">
        <v>396</v>
      </c>
      <c r="N19" s="12">
        <v>404</v>
      </c>
      <c r="O19" s="12">
        <v>149</v>
      </c>
      <c r="P19" s="12">
        <v>447</v>
      </c>
      <c r="Q19" s="12">
        <v>611</v>
      </c>
      <c r="R19" s="12">
        <v>272</v>
      </c>
      <c r="S19" s="12">
        <v>817</v>
      </c>
      <c r="T19" s="12">
        <v>1276</v>
      </c>
      <c r="U19" s="12">
        <v>31</v>
      </c>
      <c r="V19" s="12">
        <v>91</v>
      </c>
      <c r="W19" s="12">
        <v>168</v>
      </c>
      <c r="X19" s="12">
        <v>167</v>
      </c>
      <c r="Y19" s="12">
        <v>161</v>
      </c>
      <c r="Z19" s="12">
        <v>251</v>
      </c>
      <c r="AA19" s="12">
        <v>161</v>
      </c>
      <c r="AB19" s="12">
        <v>161</v>
      </c>
      <c r="AC19" s="12">
        <v>124</v>
      </c>
      <c r="AD19" s="12">
        <v>126</v>
      </c>
      <c r="AE19" s="12">
        <v>915</v>
      </c>
      <c r="AF19" s="12">
        <v>1718</v>
      </c>
      <c r="AG19" s="12">
        <v>1770</v>
      </c>
      <c r="AH19" s="12">
        <f t="shared" si="4"/>
        <v>1776.455</v>
      </c>
      <c r="AI19" s="4">
        <f t="shared" si="5"/>
        <v>987</v>
      </c>
      <c r="AJ19" s="4">
        <f t="shared" si="2"/>
        <v>1700</v>
      </c>
      <c r="AK19" s="4">
        <f t="shared" si="3"/>
        <v>1718</v>
      </c>
    </row>
    <row r="20" spans="1:37" ht="11.25" customHeight="1">
      <c r="A20" s="4" t="s">
        <v>26</v>
      </c>
      <c r="B20" s="12">
        <v>213</v>
      </c>
      <c r="C20" s="12">
        <v>305</v>
      </c>
      <c r="D20" s="12">
        <v>467</v>
      </c>
      <c r="E20" s="12">
        <v>488</v>
      </c>
      <c r="F20" s="12">
        <v>463</v>
      </c>
      <c r="G20" s="12">
        <v>526</v>
      </c>
      <c r="H20" s="12">
        <v>465</v>
      </c>
      <c r="I20" s="12">
        <v>495</v>
      </c>
      <c r="J20" s="12">
        <v>503</v>
      </c>
      <c r="K20" s="12">
        <v>488</v>
      </c>
      <c r="L20" s="12">
        <v>488</v>
      </c>
      <c r="M20" s="12">
        <v>305</v>
      </c>
      <c r="N20" s="12">
        <v>456</v>
      </c>
      <c r="O20" s="12">
        <v>467</v>
      </c>
      <c r="P20" s="12">
        <v>459</v>
      </c>
      <c r="Q20" s="12">
        <v>538</v>
      </c>
      <c r="R20" s="12">
        <v>632</v>
      </c>
      <c r="S20" s="12">
        <v>662</v>
      </c>
      <c r="T20" s="12">
        <v>749</v>
      </c>
      <c r="U20" s="12">
        <v>799</v>
      </c>
      <c r="V20" s="12">
        <v>895</v>
      </c>
      <c r="W20" s="12">
        <v>908</v>
      </c>
      <c r="X20" s="12">
        <v>897</v>
      </c>
      <c r="Y20" s="12">
        <v>693</v>
      </c>
      <c r="Z20" s="12">
        <v>934</v>
      </c>
      <c r="AA20" s="12">
        <v>1050</v>
      </c>
      <c r="AB20" s="12">
        <v>1027</v>
      </c>
      <c r="AC20" s="12">
        <v>1004</v>
      </c>
      <c r="AD20" s="12">
        <v>1003</v>
      </c>
      <c r="AE20" s="12">
        <v>1028</v>
      </c>
      <c r="AF20" s="12">
        <v>1111</v>
      </c>
      <c r="AG20" s="12">
        <v>1069</v>
      </c>
      <c r="AH20" s="12">
        <f t="shared" si="4"/>
        <v>1416.3200000000002</v>
      </c>
      <c r="AI20" s="4">
        <f t="shared" si="5"/>
        <v>1294</v>
      </c>
      <c r="AJ20" s="4">
        <f t="shared" si="2"/>
        <v>1348</v>
      </c>
      <c r="AK20" s="4">
        <f t="shared" si="3"/>
        <v>1483</v>
      </c>
    </row>
    <row r="21" spans="1:37" ht="11.25" customHeight="1">
      <c r="A21" s="4" t="s">
        <v>27</v>
      </c>
      <c r="B21" s="12">
        <v>107</v>
      </c>
      <c r="C21" s="12">
        <v>183</v>
      </c>
      <c r="D21" s="12">
        <v>259</v>
      </c>
      <c r="E21" s="12">
        <v>172</v>
      </c>
      <c r="F21" s="12">
        <v>137</v>
      </c>
      <c r="G21" s="12">
        <v>122</v>
      </c>
      <c r="H21" s="12">
        <v>137</v>
      </c>
      <c r="I21" s="12">
        <v>152</v>
      </c>
      <c r="J21" s="12">
        <v>175</v>
      </c>
      <c r="K21" s="12">
        <v>221</v>
      </c>
      <c r="L21" s="12">
        <v>235</v>
      </c>
      <c r="M21" s="12">
        <v>245</v>
      </c>
      <c r="N21" s="12">
        <v>255</v>
      </c>
      <c r="O21" s="12">
        <v>262</v>
      </c>
      <c r="P21" s="12">
        <v>374</v>
      </c>
      <c r="Q21" s="12">
        <v>334</v>
      </c>
      <c r="R21" s="12">
        <v>377</v>
      </c>
      <c r="S21" s="12">
        <v>388</v>
      </c>
      <c r="T21" s="12">
        <v>416</v>
      </c>
      <c r="U21" s="12">
        <v>453</v>
      </c>
      <c r="V21" s="12">
        <v>527</v>
      </c>
      <c r="W21" s="12">
        <v>502</v>
      </c>
      <c r="X21" s="12">
        <v>460</v>
      </c>
      <c r="Y21" s="12">
        <v>515</v>
      </c>
      <c r="Z21" s="12">
        <v>531</v>
      </c>
      <c r="AA21" s="12">
        <v>540</v>
      </c>
      <c r="AB21" s="12">
        <v>561</v>
      </c>
      <c r="AC21" s="12">
        <v>606</v>
      </c>
      <c r="AD21" s="12">
        <v>614</v>
      </c>
      <c r="AE21" s="12">
        <v>631</v>
      </c>
      <c r="AF21" s="12">
        <v>666</v>
      </c>
      <c r="AG21" s="12">
        <v>726</v>
      </c>
      <c r="AH21" s="12">
        <f t="shared" si="4"/>
        <v>723.2</v>
      </c>
      <c r="AI21" s="4">
        <f t="shared" si="5"/>
        <v>773</v>
      </c>
      <c r="AJ21" s="4">
        <f t="shared" si="2"/>
        <v>781</v>
      </c>
      <c r="AK21" s="4">
        <f t="shared" si="3"/>
        <v>989</v>
      </c>
    </row>
    <row r="22" spans="1:37" ht="11.25" customHeight="1">
      <c r="A22" s="4" t="s">
        <v>28</v>
      </c>
      <c r="B22" s="12">
        <v>152</v>
      </c>
      <c r="C22" s="12">
        <v>213</v>
      </c>
      <c r="D22" s="12">
        <v>213</v>
      </c>
      <c r="E22" s="12">
        <v>305</v>
      </c>
      <c r="F22" s="12">
        <v>229</v>
      </c>
      <c r="G22" s="12">
        <v>229</v>
      </c>
      <c r="H22" s="12">
        <v>244</v>
      </c>
      <c r="I22" s="12">
        <v>290</v>
      </c>
      <c r="J22" s="12">
        <v>282</v>
      </c>
      <c r="K22" s="12">
        <v>315</v>
      </c>
      <c r="L22" s="12">
        <v>335</v>
      </c>
      <c r="M22" s="12" t="s">
        <v>49</v>
      </c>
      <c r="N22" s="12">
        <v>316</v>
      </c>
      <c r="O22" s="12">
        <v>192</v>
      </c>
      <c r="P22" s="12">
        <v>386</v>
      </c>
      <c r="Q22" s="12">
        <v>364</v>
      </c>
      <c r="R22" s="12">
        <v>432</v>
      </c>
      <c r="S22" s="12">
        <v>418</v>
      </c>
      <c r="T22" s="12">
        <v>468</v>
      </c>
      <c r="U22" s="12">
        <v>465</v>
      </c>
      <c r="V22" s="12">
        <v>626</v>
      </c>
      <c r="W22" s="12">
        <v>575</v>
      </c>
      <c r="X22" s="12">
        <v>565</v>
      </c>
      <c r="Y22" s="12">
        <v>623</v>
      </c>
      <c r="Z22" s="12">
        <v>662</v>
      </c>
      <c r="AA22" s="12">
        <v>681</v>
      </c>
      <c r="AB22" s="12">
        <v>721</v>
      </c>
      <c r="AC22" s="12">
        <v>778</v>
      </c>
      <c r="AD22" s="12">
        <v>800</v>
      </c>
      <c r="AE22" s="12">
        <v>812</v>
      </c>
      <c r="AF22" s="12">
        <v>840</v>
      </c>
      <c r="AG22" s="12">
        <v>951</v>
      </c>
      <c r="AH22" s="12">
        <f t="shared" si="4"/>
        <v>857.1</v>
      </c>
      <c r="AI22" s="4">
        <f t="shared" si="5"/>
        <v>863</v>
      </c>
      <c r="AJ22" s="4">
        <f t="shared" si="2"/>
        <v>864</v>
      </c>
      <c r="AK22" s="4">
        <f t="shared" si="3"/>
        <v>500</v>
      </c>
    </row>
    <row r="23" spans="1:37" ht="11.25" customHeight="1">
      <c r="A23" s="4" t="s">
        <v>54</v>
      </c>
      <c r="B23" s="12">
        <v>107</v>
      </c>
      <c r="C23" s="12">
        <v>213</v>
      </c>
      <c r="D23" s="12">
        <v>305</v>
      </c>
      <c r="E23" s="12">
        <v>305</v>
      </c>
      <c r="F23" s="12">
        <v>290</v>
      </c>
      <c r="G23" s="12">
        <v>333</v>
      </c>
      <c r="H23" s="12">
        <v>277</v>
      </c>
      <c r="I23" s="12">
        <v>320</v>
      </c>
      <c r="J23" s="12">
        <v>457</v>
      </c>
      <c r="K23" s="12">
        <v>465</v>
      </c>
      <c r="L23" s="12">
        <v>540</v>
      </c>
      <c r="M23" s="12">
        <v>639</v>
      </c>
      <c r="N23" s="12">
        <v>614</v>
      </c>
      <c r="O23" s="12">
        <v>635</v>
      </c>
      <c r="P23" s="12">
        <v>639</v>
      </c>
      <c r="Q23" s="12">
        <v>676</v>
      </c>
      <c r="R23" s="12">
        <v>753</v>
      </c>
      <c r="S23" s="12">
        <v>735</v>
      </c>
      <c r="T23" s="12">
        <v>856</v>
      </c>
      <c r="U23" s="12">
        <v>873</v>
      </c>
      <c r="V23" s="12">
        <v>1032</v>
      </c>
      <c r="W23" s="12">
        <v>1112</v>
      </c>
      <c r="X23" s="12">
        <v>959</v>
      </c>
      <c r="Y23" s="12">
        <v>941</v>
      </c>
      <c r="Z23" s="12">
        <v>989</v>
      </c>
      <c r="AA23" s="12">
        <v>1000</v>
      </c>
      <c r="AB23" s="12">
        <v>1058</v>
      </c>
      <c r="AC23" s="12">
        <v>1015</v>
      </c>
      <c r="AD23" s="12">
        <v>1044</v>
      </c>
      <c r="AE23" s="12">
        <v>1065</v>
      </c>
      <c r="AF23" s="12">
        <v>1221</v>
      </c>
      <c r="AG23" s="12">
        <v>1126</v>
      </c>
      <c r="AH23" s="12">
        <f t="shared" si="4"/>
        <v>1134.2</v>
      </c>
      <c r="AI23" s="4">
        <f t="shared" si="5"/>
        <v>1125</v>
      </c>
      <c r="AJ23" s="4">
        <f t="shared" si="2"/>
        <v>1139</v>
      </c>
      <c r="AK23" s="4">
        <f t="shared" si="3"/>
        <v>1141</v>
      </c>
    </row>
    <row r="24" spans="1:37" ht="11.25" customHeight="1">
      <c r="A24" s="4" t="s">
        <v>30</v>
      </c>
      <c r="B24" s="12">
        <v>107</v>
      </c>
      <c r="C24" s="12">
        <v>152</v>
      </c>
      <c r="D24" s="12">
        <v>183</v>
      </c>
      <c r="E24" s="12">
        <v>198</v>
      </c>
      <c r="F24" s="12">
        <v>189</v>
      </c>
      <c r="G24" s="12">
        <v>211</v>
      </c>
      <c r="H24" s="12">
        <v>213</v>
      </c>
      <c r="I24" s="12">
        <v>326</v>
      </c>
      <c r="J24" s="12">
        <v>290</v>
      </c>
      <c r="K24" s="12">
        <v>351</v>
      </c>
      <c r="L24" s="12">
        <v>369</v>
      </c>
      <c r="M24" s="12">
        <v>348</v>
      </c>
      <c r="N24" s="12">
        <v>356</v>
      </c>
      <c r="O24" s="12">
        <v>410</v>
      </c>
      <c r="P24" s="12">
        <v>515</v>
      </c>
      <c r="Q24" s="12">
        <v>528</v>
      </c>
      <c r="R24" s="12">
        <v>551</v>
      </c>
      <c r="S24" s="12">
        <v>587</v>
      </c>
      <c r="T24" s="12">
        <v>614</v>
      </c>
      <c r="U24" s="12">
        <v>834</v>
      </c>
      <c r="V24" s="12">
        <v>698</v>
      </c>
      <c r="W24" s="12">
        <v>770</v>
      </c>
      <c r="X24" s="12">
        <v>632</v>
      </c>
      <c r="Y24" s="12">
        <v>912</v>
      </c>
      <c r="Z24" s="12">
        <v>959</v>
      </c>
      <c r="AA24" s="12">
        <v>942</v>
      </c>
      <c r="AB24" s="12">
        <v>911</v>
      </c>
      <c r="AC24" s="12">
        <v>655</v>
      </c>
      <c r="AD24" s="12">
        <v>541</v>
      </c>
      <c r="AE24" s="12">
        <v>689</v>
      </c>
      <c r="AF24" s="12">
        <v>622</v>
      </c>
      <c r="AG24" s="12">
        <v>600</v>
      </c>
      <c r="AH24" s="12">
        <f t="shared" si="4"/>
        <v>600</v>
      </c>
      <c r="AI24" s="4">
        <f t="shared" si="5"/>
        <v>600</v>
      </c>
      <c r="AJ24" s="4">
        <f t="shared" si="2"/>
        <v>628</v>
      </c>
      <c r="AK24" s="4">
        <f t="shared" si="3"/>
        <v>603</v>
      </c>
    </row>
    <row r="25" spans="1:37" ht="11.25" customHeight="1">
      <c r="A25" s="4" t="s">
        <v>31</v>
      </c>
      <c r="B25" s="12">
        <v>107</v>
      </c>
      <c r="C25" s="12">
        <v>137</v>
      </c>
      <c r="D25" s="12">
        <v>137</v>
      </c>
      <c r="E25" s="12">
        <v>183</v>
      </c>
      <c r="F25" s="12">
        <v>181</v>
      </c>
      <c r="G25" s="12">
        <v>175</v>
      </c>
      <c r="H25" s="12">
        <v>198</v>
      </c>
      <c r="I25" s="12">
        <v>206</v>
      </c>
      <c r="J25" s="12">
        <v>244</v>
      </c>
      <c r="K25" s="12">
        <v>290</v>
      </c>
      <c r="L25" s="12">
        <v>320</v>
      </c>
      <c r="M25" s="12">
        <v>288</v>
      </c>
      <c r="N25" s="12">
        <v>270</v>
      </c>
      <c r="O25" s="12">
        <v>268</v>
      </c>
      <c r="P25" s="12">
        <v>274</v>
      </c>
      <c r="Q25" s="12">
        <v>279</v>
      </c>
      <c r="R25" s="12">
        <v>305</v>
      </c>
      <c r="S25" s="12">
        <v>305</v>
      </c>
      <c r="T25" s="12">
        <v>320</v>
      </c>
      <c r="U25" s="12">
        <v>324</v>
      </c>
      <c r="V25" s="12">
        <v>420</v>
      </c>
      <c r="W25" s="12">
        <v>310</v>
      </c>
      <c r="X25" s="12">
        <v>335</v>
      </c>
      <c r="Y25" s="12">
        <v>302</v>
      </c>
      <c r="Z25" s="12">
        <v>569</v>
      </c>
      <c r="AA25" s="12">
        <v>504</v>
      </c>
      <c r="AB25" s="12">
        <v>564</v>
      </c>
      <c r="AC25" s="12">
        <v>767</v>
      </c>
      <c r="AD25" s="12">
        <v>811</v>
      </c>
      <c r="AE25" s="12">
        <v>565</v>
      </c>
      <c r="AF25" s="12">
        <v>664</v>
      </c>
      <c r="AG25" s="12">
        <v>575</v>
      </c>
      <c r="AH25" s="12">
        <f t="shared" si="4"/>
        <v>577.45</v>
      </c>
      <c r="AI25" s="4">
        <f t="shared" si="5"/>
        <v>676</v>
      </c>
      <c r="AJ25" s="4">
        <f t="shared" si="2"/>
        <v>585</v>
      </c>
      <c r="AK25" s="4">
        <f t="shared" si="3"/>
        <v>590</v>
      </c>
    </row>
    <row r="26" spans="1:37" ht="11.25" customHeight="1">
      <c r="A26" s="4" t="s">
        <v>32</v>
      </c>
      <c r="B26" s="12">
        <v>290</v>
      </c>
      <c r="C26" s="12">
        <v>366</v>
      </c>
      <c r="D26" s="12">
        <v>305</v>
      </c>
      <c r="E26" s="12">
        <v>305</v>
      </c>
      <c r="F26" s="12">
        <v>395</v>
      </c>
      <c r="G26" s="12">
        <v>396</v>
      </c>
      <c r="H26" s="12">
        <v>412</v>
      </c>
      <c r="I26" s="12">
        <v>427</v>
      </c>
      <c r="J26" s="12">
        <v>446</v>
      </c>
      <c r="K26" s="12">
        <v>446</v>
      </c>
      <c r="L26" s="12">
        <v>457</v>
      </c>
      <c r="M26" s="12">
        <v>426</v>
      </c>
      <c r="N26" s="12">
        <v>461</v>
      </c>
      <c r="O26" s="12">
        <v>477</v>
      </c>
      <c r="P26" s="12">
        <v>508</v>
      </c>
      <c r="Q26" s="12">
        <v>455</v>
      </c>
      <c r="R26" s="12">
        <v>503</v>
      </c>
      <c r="S26" s="12">
        <v>503</v>
      </c>
      <c r="T26" s="12">
        <v>667</v>
      </c>
      <c r="U26" s="12">
        <v>637</v>
      </c>
      <c r="V26" s="12">
        <v>862</v>
      </c>
      <c r="W26" s="12">
        <v>1012</v>
      </c>
      <c r="X26" s="12">
        <v>1146</v>
      </c>
      <c r="Y26" s="12">
        <v>1187</v>
      </c>
      <c r="Z26" s="12">
        <v>1137</v>
      </c>
      <c r="AA26" s="12">
        <v>1132</v>
      </c>
      <c r="AB26" s="12">
        <v>1032</v>
      </c>
      <c r="AC26" s="12">
        <v>1188</v>
      </c>
      <c r="AD26" s="12">
        <v>1442</v>
      </c>
      <c r="AE26" s="12">
        <v>1474</v>
      </c>
      <c r="AF26" s="12">
        <v>1923</v>
      </c>
      <c r="AG26" s="12">
        <v>2215</v>
      </c>
      <c r="AH26" s="12">
        <f t="shared" si="4"/>
        <v>2037</v>
      </c>
      <c r="AI26" s="4">
        <f t="shared" si="5"/>
        <v>1993</v>
      </c>
      <c r="AJ26" s="4">
        <f t="shared" si="2"/>
        <v>1998</v>
      </c>
      <c r="AK26" s="4">
        <f t="shared" si="3"/>
        <v>1992</v>
      </c>
    </row>
    <row r="27" spans="1:37" ht="11.25" customHeight="1">
      <c r="A27" s="4" t="s">
        <v>81</v>
      </c>
      <c r="B27" s="12">
        <v>385</v>
      </c>
      <c r="C27" s="12">
        <v>335</v>
      </c>
      <c r="D27" s="12">
        <v>419</v>
      </c>
      <c r="E27" s="12">
        <v>427</v>
      </c>
      <c r="F27" s="12">
        <v>440</v>
      </c>
      <c r="G27" s="12">
        <v>442</v>
      </c>
      <c r="H27" s="12">
        <v>457</v>
      </c>
      <c r="I27" s="12">
        <v>465</v>
      </c>
      <c r="J27" s="12">
        <v>483</v>
      </c>
      <c r="K27" s="12">
        <v>488</v>
      </c>
      <c r="L27" s="12">
        <v>503</v>
      </c>
      <c r="M27" s="12">
        <v>457</v>
      </c>
      <c r="N27" s="12">
        <v>407</v>
      </c>
      <c r="O27" s="12">
        <v>397</v>
      </c>
      <c r="P27" s="12">
        <v>454</v>
      </c>
      <c r="Q27" s="12">
        <v>471</v>
      </c>
      <c r="R27" s="12">
        <v>137</v>
      </c>
      <c r="S27" s="12">
        <v>869</v>
      </c>
      <c r="T27" s="12">
        <v>137</v>
      </c>
      <c r="U27" s="12">
        <v>137</v>
      </c>
      <c r="V27" s="12">
        <v>206</v>
      </c>
      <c r="W27" s="12">
        <v>206</v>
      </c>
      <c r="X27" s="12">
        <v>230</v>
      </c>
      <c r="Y27" s="12">
        <v>206</v>
      </c>
      <c r="Z27" s="12">
        <v>246</v>
      </c>
      <c r="AA27" s="12">
        <v>260</v>
      </c>
      <c r="AB27" s="12">
        <v>280</v>
      </c>
      <c r="AC27" s="12">
        <v>280</v>
      </c>
      <c r="AD27" s="12">
        <v>280</v>
      </c>
      <c r="AE27" s="12">
        <v>1421</v>
      </c>
      <c r="AF27" s="12">
        <v>1286</v>
      </c>
      <c r="AG27" s="12">
        <v>1514</v>
      </c>
      <c r="AH27" s="12">
        <f t="shared" si="4"/>
        <v>1227.879</v>
      </c>
      <c r="AI27" s="4">
        <f t="shared" si="5"/>
        <v>1151</v>
      </c>
      <c r="AJ27" s="4">
        <f t="shared" si="2"/>
        <v>1181</v>
      </c>
      <c r="AK27" s="4">
        <f t="shared" si="3"/>
        <v>1210</v>
      </c>
    </row>
    <row r="28" spans="1:37" ht="11.25" customHeight="1">
      <c r="A28" s="4" t="s">
        <v>34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J28" s="4">
        <f t="shared" si="2"/>
        <v>0</v>
      </c>
      <c r="AK28" s="4">
        <f t="shared" si="3"/>
        <v>0</v>
      </c>
    </row>
    <row r="29" spans="1:37" ht="11.25" customHeight="1">
      <c r="A29" s="4" t="s">
        <v>82</v>
      </c>
      <c r="B29" s="12">
        <v>15</v>
      </c>
      <c r="C29" s="12">
        <v>8</v>
      </c>
      <c r="D29" s="12" t="s">
        <v>36</v>
      </c>
      <c r="E29" s="12" t="s">
        <v>36</v>
      </c>
      <c r="F29" s="12" t="s">
        <v>36</v>
      </c>
      <c r="G29" s="12" t="s">
        <v>36</v>
      </c>
      <c r="H29" s="12" t="s">
        <v>36</v>
      </c>
      <c r="I29" s="12" t="s">
        <v>36</v>
      </c>
      <c r="J29" s="12" t="s">
        <v>36</v>
      </c>
      <c r="K29" s="12" t="s">
        <v>36</v>
      </c>
      <c r="L29" s="12" t="s">
        <v>36</v>
      </c>
      <c r="M29" s="12" t="s">
        <v>36</v>
      </c>
      <c r="N29" s="12" t="s">
        <v>36</v>
      </c>
      <c r="O29" s="12" t="s">
        <v>36</v>
      </c>
      <c r="P29" s="12" t="s">
        <v>36</v>
      </c>
      <c r="Q29" s="12" t="s">
        <v>36</v>
      </c>
      <c r="R29" s="12" t="s">
        <v>36</v>
      </c>
      <c r="S29" s="12" t="s">
        <v>36</v>
      </c>
      <c r="T29" s="12" t="s">
        <v>36</v>
      </c>
      <c r="U29" s="12" t="s">
        <v>36</v>
      </c>
      <c r="V29" s="12" t="s">
        <v>36</v>
      </c>
      <c r="W29" s="12" t="s">
        <v>36</v>
      </c>
      <c r="X29" s="12" t="s">
        <v>36</v>
      </c>
      <c r="Y29" s="12" t="s">
        <v>36</v>
      </c>
      <c r="Z29" s="12" t="s">
        <v>36</v>
      </c>
      <c r="AA29" s="12" t="s">
        <v>36</v>
      </c>
      <c r="AB29" s="12" t="s">
        <v>36</v>
      </c>
      <c r="AC29" s="12" t="s">
        <v>36</v>
      </c>
      <c r="AD29" s="12" t="s">
        <v>36</v>
      </c>
      <c r="AE29" s="12" t="s">
        <v>36</v>
      </c>
      <c r="AF29" s="12" t="s">
        <v>36</v>
      </c>
      <c r="AG29" s="12" t="s">
        <v>36</v>
      </c>
      <c r="AH29" s="12" t="s">
        <v>36</v>
      </c>
      <c r="AI29" s="21" t="s">
        <v>36</v>
      </c>
      <c r="AJ29" s="4">
        <f t="shared" si="2"/>
        <v>0</v>
      </c>
      <c r="AK29" s="4">
        <f t="shared" si="3"/>
        <v>0</v>
      </c>
    </row>
    <row r="30" spans="1:37" ht="11.25" customHeight="1">
      <c r="A30" s="4" t="s">
        <v>35</v>
      </c>
      <c r="B30" s="12">
        <v>15</v>
      </c>
      <c r="C30" s="12">
        <v>8</v>
      </c>
      <c r="D30" s="12" t="s">
        <v>49</v>
      </c>
      <c r="E30" s="12" t="s">
        <v>49</v>
      </c>
      <c r="F30" s="12">
        <v>15</v>
      </c>
      <c r="G30" s="12" t="s">
        <v>49</v>
      </c>
      <c r="H30" s="12">
        <v>53</v>
      </c>
      <c r="I30" s="12">
        <v>91</v>
      </c>
      <c r="J30" s="12">
        <v>165</v>
      </c>
      <c r="K30" s="12">
        <v>230</v>
      </c>
      <c r="L30" s="12">
        <v>250</v>
      </c>
      <c r="M30" s="12">
        <v>122</v>
      </c>
      <c r="N30" s="12" t="s">
        <v>49</v>
      </c>
      <c r="O30" s="12" t="s">
        <v>49</v>
      </c>
      <c r="P30" s="12" t="s">
        <v>49</v>
      </c>
      <c r="Q30" s="12" t="s">
        <v>49</v>
      </c>
      <c r="R30" s="12" t="s">
        <v>49</v>
      </c>
      <c r="S30" s="12" t="s">
        <v>49</v>
      </c>
      <c r="T30" s="12" t="s">
        <v>49</v>
      </c>
      <c r="U30" s="12" t="s">
        <v>49</v>
      </c>
      <c r="V30" s="12" t="s">
        <v>49</v>
      </c>
      <c r="W30" s="12" t="s">
        <v>49</v>
      </c>
      <c r="X30" s="12" t="s">
        <v>49</v>
      </c>
      <c r="Y30" s="12" t="s">
        <v>49</v>
      </c>
      <c r="Z30" s="12" t="s">
        <v>49</v>
      </c>
      <c r="AA30" s="12" t="s">
        <v>49</v>
      </c>
      <c r="AB30" s="12" t="s">
        <v>49</v>
      </c>
      <c r="AC30" s="12" t="s">
        <v>49</v>
      </c>
      <c r="AD30" s="12" t="s">
        <v>49</v>
      </c>
      <c r="AE30" s="12" t="s">
        <v>49</v>
      </c>
      <c r="AF30" s="12" t="s">
        <v>49</v>
      </c>
      <c r="AG30" s="12" t="s">
        <v>49</v>
      </c>
      <c r="AH30" s="12" t="s">
        <v>49</v>
      </c>
      <c r="AI30" s="21" t="s">
        <v>49</v>
      </c>
      <c r="AJ30" s="4">
        <f t="shared" si="2"/>
        <v>0</v>
      </c>
      <c r="AK30" s="4">
        <f t="shared" si="3"/>
        <v>0</v>
      </c>
    </row>
    <row r="31" spans="1:37" ht="11.25" customHeight="1">
      <c r="A31" s="8" t="s">
        <v>37</v>
      </c>
      <c r="B31" s="18">
        <v>15</v>
      </c>
      <c r="C31" s="18">
        <v>15</v>
      </c>
      <c r="D31" s="18" t="s">
        <v>49</v>
      </c>
      <c r="E31" s="18" t="s">
        <v>49</v>
      </c>
      <c r="F31" s="18">
        <v>15</v>
      </c>
      <c r="G31" s="18" t="s">
        <v>49</v>
      </c>
      <c r="H31" s="18">
        <v>84</v>
      </c>
      <c r="I31" s="18">
        <v>99</v>
      </c>
      <c r="J31" s="18">
        <v>160</v>
      </c>
      <c r="K31" s="18">
        <v>213</v>
      </c>
      <c r="L31" s="18">
        <v>229</v>
      </c>
      <c r="M31" s="18">
        <v>198</v>
      </c>
      <c r="N31" s="18">
        <v>252</v>
      </c>
      <c r="O31" s="18">
        <v>239</v>
      </c>
      <c r="P31" s="18">
        <v>341</v>
      </c>
      <c r="Q31" s="18">
        <v>302</v>
      </c>
      <c r="R31" s="18">
        <v>356</v>
      </c>
      <c r="S31" s="18">
        <v>282</v>
      </c>
      <c r="T31" s="18">
        <v>183</v>
      </c>
      <c r="U31" s="18">
        <v>353</v>
      </c>
      <c r="V31" s="18">
        <v>372</v>
      </c>
      <c r="W31" s="18" t="s">
        <v>49</v>
      </c>
      <c r="X31" s="18" t="s">
        <v>49</v>
      </c>
      <c r="Y31" s="18" t="s">
        <v>49</v>
      </c>
      <c r="Z31" s="18" t="s">
        <v>49</v>
      </c>
      <c r="AA31" s="18">
        <v>65</v>
      </c>
      <c r="AB31" s="18">
        <v>75</v>
      </c>
      <c r="AC31" s="18">
        <v>234</v>
      </c>
      <c r="AD31" s="18">
        <v>260</v>
      </c>
      <c r="AE31" s="18">
        <v>289</v>
      </c>
      <c r="AF31" s="18">
        <v>362</v>
      </c>
      <c r="AG31" s="18">
        <v>403</v>
      </c>
      <c r="AH31" s="18">
        <f>AH60+AH89</f>
        <v>387.631</v>
      </c>
      <c r="AI31" s="18">
        <v>457</v>
      </c>
      <c r="AJ31" s="18">
        <f t="shared" si="2"/>
        <v>374</v>
      </c>
      <c r="AK31" s="18">
        <f t="shared" si="3"/>
        <v>392</v>
      </c>
    </row>
    <row r="33" spans="1:37" ht="11.25" customHeight="1">
      <c r="A33" s="5" t="s">
        <v>83</v>
      </c>
      <c r="B33" s="9">
        <v>1982</v>
      </c>
      <c r="C33" s="9">
        <v>1983</v>
      </c>
      <c r="D33" s="9">
        <v>1984</v>
      </c>
      <c r="E33" s="9">
        <v>1985</v>
      </c>
      <c r="F33" s="9">
        <v>1986</v>
      </c>
      <c r="G33" s="9">
        <v>1987</v>
      </c>
      <c r="H33" s="9">
        <v>1988</v>
      </c>
      <c r="I33" s="9">
        <v>1989</v>
      </c>
      <c r="J33" s="9">
        <v>1990</v>
      </c>
      <c r="K33" s="9">
        <v>1991</v>
      </c>
      <c r="L33" s="9">
        <v>1992</v>
      </c>
      <c r="M33" s="9">
        <v>1993</v>
      </c>
      <c r="N33" s="9">
        <v>1994</v>
      </c>
      <c r="O33" s="9">
        <v>1995</v>
      </c>
      <c r="P33" s="9">
        <v>1996</v>
      </c>
      <c r="Q33" s="9">
        <v>1997</v>
      </c>
      <c r="R33" s="9">
        <v>1998</v>
      </c>
      <c r="S33" s="9">
        <v>1999</v>
      </c>
      <c r="T33" s="9">
        <v>2000</v>
      </c>
      <c r="U33" s="9">
        <v>2001</v>
      </c>
      <c r="V33" s="9">
        <v>2002</v>
      </c>
      <c r="W33" s="9">
        <v>2003</v>
      </c>
      <c r="X33" s="9">
        <v>2004</v>
      </c>
      <c r="Y33" s="9">
        <v>2005</v>
      </c>
      <c r="Z33" s="9">
        <v>2006</v>
      </c>
      <c r="AA33" s="9">
        <v>2007</v>
      </c>
      <c r="AB33" s="9">
        <v>2008</v>
      </c>
      <c r="AC33" s="9">
        <v>2009</v>
      </c>
      <c r="AD33" s="9">
        <v>2010</v>
      </c>
      <c r="AE33" s="9">
        <v>2011</v>
      </c>
      <c r="AF33" s="9">
        <v>2012</v>
      </c>
      <c r="AG33" s="9">
        <v>2013</v>
      </c>
      <c r="AH33" s="9">
        <v>2014</v>
      </c>
      <c r="AI33" s="9">
        <v>2015</v>
      </c>
      <c r="AJ33" s="9">
        <v>2016</v>
      </c>
      <c r="AK33" s="9">
        <v>2017</v>
      </c>
    </row>
    <row r="34" spans="1:37" ht="11.25" customHeight="1">
      <c r="A34" s="10" t="s">
        <v>47</v>
      </c>
      <c r="B34" s="11">
        <v>3354</v>
      </c>
      <c r="C34" s="11">
        <v>2523</v>
      </c>
      <c r="D34" s="11">
        <v>2393</v>
      </c>
      <c r="E34" s="11">
        <v>2264</v>
      </c>
      <c r="F34" s="11">
        <v>2009</v>
      </c>
      <c r="G34" s="11">
        <v>2147</v>
      </c>
      <c r="H34" s="11">
        <v>2175</v>
      </c>
      <c r="I34" s="11">
        <v>2538</v>
      </c>
      <c r="J34" s="11">
        <v>2950</v>
      </c>
      <c r="K34" s="11">
        <v>3133</v>
      </c>
      <c r="L34" s="11">
        <v>3293</v>
      </c>
      <c r="M34" s="11">
        <v>2706</v>
      </c>
      <c r="N34" s="11">
        <v>3158</v>
      </c>
      <c r="O34" s="11">
        <v>2936</v>
      </c>
      <c r="P34" s="11">
        <v>3742</v>
      </c>
      <c r="Q34" s="11">
        <v>3680</v>
      </c>
      <c r="R34" s="11">
        <v>4162</v>
      </c>
      <c r="S34" s="11">
        <v>4926</v>
      </c>
      <c r="T34" s="11">
        <v>4757</v>
      </c>
      <c r="U34" s="11">
        <v>5182</v>
      </c>
      <c r="V34" s="11">
        <v>6093</v>
      </c>
      <c r="W34" s="11">
        <v>6220</v>
      </c>
      <c r="X34" s="11">
        <v>5768</v>
      </c>
      <c r="Y34" s="11">
        <v>5519</v>
      </c>
      <c r="Z34" s="11">
        <v>6117</v>
      </c>
      <c r="AA34" s="11">
        <v>6150</v>
      </c>
      <c r="AB34" s="11">
        <v>6524</v>
      </c>
      <c r="AC34" s="11">
        <v>6811</v>
      </c>
      <c r="AD34" s="11">
        <v>7636</v>
      </c>
      <c r="AE34" s="11">
        <v>8639</v>
      </c>
      <c r="AF34" s="11">
        <v>9144</v>
      </c>
      <c r="AG34" s="11">
        <v>9831</v>
      </c>
      <c r="AH34" s="11">
        <v>10236.837</v>
      </c>
      <c r="AI34" s="11">
        <f>SUM(AI35:AI60)</f>
        <v>10333</v>
      </c>
      <c r="AJ34" s="11">
        <f>SUM(AJ35:AJ60)</f>
        <v>10568</v>
      </c>
      <c r="AK34" s="11">
        <f>SUM(AK35:AK60)</f>
        <v>10387</v>
      </c>
    </row>
    <row r="35" spans="1:37" ht="11.25" customHeight="1">
      <c r="A35" s="4" t="s">
        <v>11</v>
      </c>
      <c r="B35" s="12">
        <v>183</v>
      </c>
      <c r="C35" s="12">
        <v>91</v>
      </c>
      <c r="D35" s="12">
        <v>122</v>
      </c>
      <c r="E35" s="12">
        <v>114</v>
      </c>
      <c r="F35" s="12">
        <v>90</v>
      </c>
      <c r="G35" s="12">
        <v>114</v>
      </c>
      <c r="H35" s="12">
        <v>114</v>
      </c>
      <c r="I35" s="12">
        <v>114</v>
      </c>
      <c r="J35" s="12">
        <v>130</v>
      </c>
      <c r="K35" s="12">
        <v>137</v>
      </c>
      <c r="L35" s="12">
        <v>137</v>
      </c>
      <c r="M35" s="12">
        <v>125</v>
      </c>
      <c r="N35" s="12">
        <v>133</v>
      </c>
      <c r="O35" s="12">
        <v>118</v>
      </c>
      <c r="P35" s="12">
        <v>122</v>
      </c>
      <c r="Q35" s="12">
        <v>122</v>
      </c>
      <c r="R35" s="12">
        <v>125</v>
      </c>
      <c r="S35" s="12">
        <v>325</v>
      </c>
      <c r="T35" s="12">
        <v>274</v>
      </c>
      <c r="U35" s="12">
        <v>259</v>
      </c>
      <c r="V35" s="12">
        <v>264</v>
      </c>
      <c r="W35" s="12">
        <v>323</v>
      </c>
      <c r="X35" s="12">
        <v>318</v>
      </c>
      <c r="Y35" s="12">
        <v>361</v>
      </c>
      <c r="Z35" s="12">
        <v>352</v>
      </c>
      <c r="AA35" s="12">
        <v>336</v>
      </c>
      <c r="AB35" s="12">
        <v>368</v>
      </c>
      <c r="AC35" s="12">
        <v>380</v>
      </c>
      <c r="AD35" s="12">
        <v>367</v>
      </c>
      <c r="AE35" s="12">
        <v>389</v>
      </c>
      <c r="AF35" s="12">
        <v>389</v>
      </c>
      <c r="AG35" s="12">
        <v>389</v>
      </c>
      <c r="AH35" s="12">
        <v>364.621</v>
      </c>
      <c r="AI35" s="12">
        <v>364</v>
      </c>
      <c r="AJ35" s="12">
        <v>364</v>
      </c>
      <c r="AK35" s="4">
        <v>350</v>
      </c>
    </row>
    <row r="36" spans="1:37" ht="11.25" customHeight="1">
      <c r="A36" s="4" t="s">
        <v>12</v>
      </c>
      <c r="B36" s="12">
        <v>183</v>
      </c>
      <c r="C36" s="12">
        <v>183</v>
      </c>
      <c r="D36" s="12">
        <v>168</v>
      </c>
      <c r="E36" s="12">
        <v>168</v>
      </c>
      <c r="F36" s="12">
        <v>90</v>
      </c>
      <c r="G36" s="12">
        <v>122</v>
      </c>
      <c r="H36" s="12">
        <v>122</v>
      </c>
      <c r="I36" s="12">
        <v>137</v>
      </c>
      <c r="J36" s="12">
        <v>168</v>
      </c>
      <c r="K36" s="12">
        <v>175</v>
      </c>
      <c r="L36" s="12">
        <v>171</v>
      </c>
      <c r="M36" s="12">
        <v>110</v>
      </c>
      <c r="N36" s="12">
        <v>120</v>
      </c>
      <c r="O36" s="12">
        <v>109</v>
      </c>
      <c r="P36" s="12">
        <v>148</v>
      </c>
      <c r="Q36" s="12">
        <v>144</v>
      </c>
      <c r="R36" s="12">
        <v>144</v>
      </c>
      <c r="S36" s="12">
        <v>71</v>
      </c>
      <c r="T36" s="12">
        <v>99</v>
      </c>
      <c r="U36" s="12">
        <v>184</v>
      </c>
      <c r="V36" s="12">
        <v>232</v>
      </c>
      <c r="W36" s="12">
        <v>159</v>
      </c>
      <c r="X36" s="12">
        <v>245</v>
      </c>
      <c r="Y36" s="12">
        <v>262</v>
      </c>
      <c r="Z36" s="12">
        <v>255</v>
      </c>
      <c r="AA36" s="12">
        <v>276</v>
      </c>
      <c r="AB36" s="12">
        <v>316</v>
      </c>
      <c r="AC36" s="12">
        <v>353</v>
      </c>
      <c r="AD36" s="12">
        <v>400</v>
      </c>
      <c r="AE36" s="12">
        <v>453</v>
      </c>
      <c r="AF36" s="12">
        <v>448</v>
      </c>
      <c r="AG36" s="12">
        <v>485</v>
      </c>
      <c r="AH36" s="12">
        <v>520.6</v>
      </c>
      <c r="AI36" s="12">
        <v>558</v>
      </c>
      <c r="AJ36" s="12">
        <v>574</v>
      </c>
      <c r="AK36" s="4">
        <v>593</v>
      </c>
    </row>
    <row r="37" spans="1:37" ht="11.25" customHeight="1">
      <c r="A37" s="4" t="s">
        <v>13</v>
      </c>
      <c r="B37" s="12">
        <v>107</v>
      </c>
      <c r="C37" s="12">
        <v>84</v>
      </c>
      <c r="D37" s="12">
        <v>104</v>
      </c>
      <c r="E37" s="12" t="s">
        <v>49</v>
      </c>
      <c r="F37" s="12">
        <v>53</v>
      </c>
      <c r="G37" s="12">
        <v>23</v>
      </c>
      <c r="H37" s="12">
        <v>91</v>
      </c>
      <c r="I37" s="12">
        <v>91</v>
      </c>
      <c r="J37" s="12">
        <v>91</v>
      </c>
      <c r="K37" s="12">
        <v>107</v>
      </c>
      <c r="L37" s="12">
        <v>107</v>
      </c>
      <c r="M37" s="12">
        <v>108</v>
      </c>
      <c r="N37" s="12">
        <v>110</v>
      </c>
      <c r="O37" s="12">
        <v>122</v>
      </c>
      <c r="P37" s="12">
        <v>122</v>
      </c>
      <c r="Q37" s="12">
        <v>120</v>
      </c>
      <c r="R37" s="12">
        <v>140</v>
      </c>
      <c r="S37" s="12">
        <v>146</v>
      </c>
      <c r="T37" s="12">
        <v>145</v>
      </c>
      <c r="U37" s="12">
        <v>172</v>
      </c>
      <c r="V37" s="12">
        <v>192</v>
      </c>
      <c r="W37" s="12">
        <v>240</v>
      </c>
      <c r="X37" s="12">
        <v>189</v>
      </c>
      <c r="Y37" s="12">
        <v>195</v>
      </c>
      <c r="Z37" s="12">
        <v>191</v>
      </c>
      <c r="AA37" s="12">
        <v>177</v>
      </c>
      <c r="AB37" s="12">
        <v>198</v>
      </c>
      <c r="AC37" s="12">
        <v>197</v>
      </c>
      <c r="AD37" s="12">
        <v>300</v>
      </c>
      <c r="AE37" s="12">
        <v>291</v>
      </c>
      <c r="AF37" s="12">
        <v>298</v>
      </c>
      <c r="AG37" s="12">
        <v>303</v>
      </c>
      <c r="AH37" s="12">
        <v>309</v>
      </c>
      <c r="AI37" s="12">
        <v>304</v>
      </c>
      <c r="AJ37" s="12">
        <v>316</v>
      </c>
      <c r="AK37" s="4">
        <v>334</v>
      </c>
    </row>
    <row r="38" spans="1:37" ht="11.25" customHeight="1">
      <c r="A38" s="4" t="s">
        <v>15</v>
      </c>
      <c r="B38" s="12">
        <v>183</v>
      </c>
      <c r="C38" s="12">
        <v>122</v>
      </c>
      <c r="D38" s="12">
        <v>122</v>
      </c>
      <c r="E38" s="12">
        <v>46</v>
      </c>
      <c r="F38" s="12">
        <v>61</v>
      </c>
      <c r="G38" s="12">
        <v>69</v>
      </c>
      <c r="H38" s="12">
        <v>122</v>
      </c>
      <c r="I38" s="12">
        <v>122</v>
      </c>
      <c r="J38" s="12">
        <v>122</v>
      </c>
      <c r="K38" s="12">
        <v>130</v>
      </c>
      <c r="L38" s="12">
        <v>122</v>
      </c>
      <c r="M38" s="12">
        <v>63</v>
      </c>
      <c r="N38" s="12">
        <v>61</v>
      </c>
      <c r="O38" s="12">
        <v>78</v>
      </c>
      <c r="P38" s="12">
        <v>139</v>
      </c>
      <c r="Q38" s="12">
        <v>138</v>
      </c>
      <c r="R38" s="12">
        <v>183</v>
      </c>
      <c r="S38" s="12">
        <v>282</v>
      </c>
      <c r="T38" s="12">
        <v>282</v>
      </c>
      <c r="U38" s="12">
        <v>282</v>
      </c>
      <c r="V38" s="12">
        <v>299</v>
      </c>
      <c r="W38" s="12">
        <v>315</v>
      </c>
      <c r="X38" s="12">
        <v>303</v>
      </c>
      <c r="Y38" s="12">
        <v>299</v>
      </c>
      <c r="Z38" s="12">
        <v>324</v>
      </c>
      <c r="AA38" s="12">
        <v>292</v>
      </c>
      <c r="AB38" s="12">
        <v>307</v>
      </c>
      <c r="AC38" s="12">
        <v>376</v>
      </c>
      <c r="AD38" s="12">
        <v>327</v>
      </c>
      <c r="AE38" s="12">
        <v>329</v>
      </c>
      <c r="AF38" s="12">
        <v>285</v>
      </c>
      <c r="AG38" s="12">
        <v>298</v>
      </c>
      <c r="AH38" s="12">
        <v>299.197</v>
      </c>
      <c r="AI38" s="12">
        <v>305</v>
      </c>
      <c r="AJ38" s="12">
        <v>297</v>
      </c>
      <c r="AK38" s="4">
        <v>272</v>
      </c>
    </row>
    <row r="39" spans="1:37" ht="11.25" customHeight="1">
      <c r="A39" s="4" t="s">
        <v>16</v>
      </c>
      <c r="B39" s="12">
        <v>183</v>
      </c>
      <c r="C39" s="12">
        <v>152</v>
      </c>
      <c r="D39" s="12">
        <v>158</v>
      </c>
      <c r="E39" s="12">
        <v>152</v>
      </c>
      <c r="F39" s="12">
        <v>127</v>
      </c>
      <c r="G39" s="12">
        <v>137</v>
      </c>
      <c r="H39" s="12">
        <v>137</v>
      </c>
      <c r="I39" s="12">
        <v>158</v>
      </c>
      <c r="J39" s="12">
        <v>183</v>
      </c>
      <c r="K39" s="12">
        <v>198</v>
      </c>
      <c r="L39" s="12">
        <v>191</v>
      </c>
      <c r="M39" s="12">
        <v>168</v>
      </c>
      <c r="N39" s="12">
        <v>232</v>
      </c>
      <c r="O39" s="12">
        <v>210</v>
      </c>
      <c r="P39" s="12">
        <v>229</v>
      </c>
      <c r="Q39" s="12">
        <v>269</v>
      </c>
      <c r="R39" s="12">
        <v>285</v>
      </c>
      <c r="S39" s="12">
        <v>324</v>
      </c>
      <c r="T39" s="12">
        <v>346</v>
      </c>
      <c r="U39" s="12">
        <v>292</v>
      </c>
      <c r="V39" s="12">
        <v>353</v>
      </c>
      <c r="W39" s="12">
        <v>382</v>
      </c>
      <c r="X39" s="12">
        <v>326</v>
      </c>
      <c r="Y39" s="12">
        <v>304</v>
      </c>
      <c r="Z39" s="12">
        <v>234</v>
      </c>
      <c r="AA39" s="12">
        <v>302</v>
      </c>
      <c r="AB39" s="12">
        <v>433</v>
      </c>
      <c r="AC39" s="12">
        <v>342</v>
      </c>
      <c r="AD39" s="12">
        <v>527</v>
      </c>
      <c r="AE39" s="12">
        <v>481</v>
      </c>
      <c r="AF39" s="12">
        <v>689</v>
      </c>
      <c r="AG39" s="12">
        <v>766</v>
      </c>
      <c r="AH39" s="12">
        <v>765.7</v>
      </c>
      <c r="AI39" s="12">
        <v>781</v>
      </c>
      <c r="AJ39" s="12">
        <v>784</v>
      </c>
      <c r="AK39" s="4">
        <v>767</v>
      </c>
    </row>
    <row r="40" spans="1:37" ht="11.25" customHeight="1">
      <c r="A40" s="4" t="s">
        <v>17</v>
      </c>
      <c r="B40" s="12">
        <v>107</v>
      </c>
      <c r="C40" s="12">
        <v>76</v>
      </c>
      <c r="D40" s="12" t="s">
        <v>49</v>
      </c>
      <c r="E40" s="12" t="s">
        <v>49</v>
      </c>
      <c r="F40" s="12" t="s">
        <v>49</v>
      </c>
      <c r="G40" s="12">
        <v>23</v>
      </c>
      <c r="H40" s="12">
        <v>46</v>
      </c>
      <c r="I40" s="12">
        <v>46</v>
      </c>
      <c r="J40" s="12">
        <v>91</v>
      </c>
      <c r="K40" s="12">
        <v>99</v>
      </c>
      <c r="L40" s="12">
        <v>107</v>
      </c>
      <c r="M40" s="12">
        <v>111</v>
      </c>
      <c r="N40" s="12">
        <v>148</v>
      </c>
      <c r="O40" s="12">
        <v>117</v>
      </c>
      <c r="P40" s="12">
        <v>140</v>
      </c>
      <c r="Q40" s="12">
        <v>166</v>
      </c>
      <c r="R40" s="12">
        <v>243</v>
      </c>
      <c r="S40" s="12">
        <v>273</v>
      </c>
      <c r="T40" s="12">
        <v>336</v>
      </c>
      <c r="U40" s="12">
        <v>421</v>
      </c>
      <c r="V40" s="12">
        <v>403</v>
      </c>
      <c r="W40" s="12">
        <v>549</v>
      </c>
      <c r="X40" s="12">
        <v>378</v>
      </c>
      <c r="Y40" s="12">
        <v>330</v>
      </c>
      <c r="Z40" s="12">
        <v>405</v>
      </c>
      <c r="AA40" s="12">
        <v>426</v>
      </c>
      <c r="AB40" s="12">
        <v>511</v>
      </c>
      <c r="AC40" s="12">
        <v>586</v>
      </c>
      <c r="AD40" s="12">
        <v>632</v>
      </c>
      <c r="AE40" s="12">
        <v>695</v>
      </c>
      <c r="AF40" s="12">
        <v>756</v>
      </c>
      <c r="AG40" s="12">
        <v>788</v>
      </c>
      <c r="AH40" s="12">
        <v>780</v>
      </c>
      <c r="AI40" s="12">
        <v>730</v>
      </c>
      <c r="AJ40" s="12">
        <v>905</v>
      </c>
      <c r="AK40" s="4">
        <v>940</v>
      </c>
    </row>
    <row r="41" spans="1:37" ht="11.25" customHeight="1">
      <c r="A41" s="4" t="s">
        <v>18</v>
      </c>
      <c r="B41" s="12">
        <v>107</v>
      </c>
      <c r="C41" s="12">
        <v>135</v>
      </c>
      <c r="D41" s="12">
        <v>38</v>
      </c>
      <c r="E41" s="12">
        <v>76</v>
      </c>
      <c r="F41" s="12">
        <v>91</v>
      </c>
      <c r="G41" s="12">
        <v>107</v>
      </c>
      <c r="H41" s="12">
        <v>107</v>
      </c>
      <c r="I41" s="12">
        <v>107</v>
      </c>
      <c r="J41" s="12">
        <v>107</v>
      </c>
      <c r="K41" s="12">
        <v>122</v>
      </c>
      <c r="L41" s="12">
        <v>130</v>
      </c>
      <c r="M41" s="12">
        <v>113</v>
      </c>
      <c r="N41" s="12">
        <v>131</v>
      </c>
      <c r="O41" s="12">
        <v>127</v>
      </c>
      <c r="P41" s="12">
        <v>193</v>
      </c>
      <c r="Q41" s="12">
        <v>180</v>
      </c>
      <c r="R41" s="12">
        <v>198</v>
      </c>
      <c r="S41" s="12">
        <v>223</v>
      </c>
      <c r="T41" s="12">
        <v>223</v>
      </c>
      <c r="U41" s="12">
        <v>238</v>
      </c>
      <c r="V41" s="12">
        <v>272</v>
      </c>
      <c r="W41" s="12">
        <v>333</v>
      </c>
      <c r="X41" s="12">
        <v>290</v>
      </c>
      <c r="Y41" s="12">
        <v>346</v>
      </c>
      <c r="Z41" s="12">
        <v>312</v>
      </c>
      <c r="AA41" s="12">
        <v>347</v>
      </c>
      <c r="AB41" s="12">
        <v>353</v>
      </c>
      <c r="AC41" s="12">
        <v>394</v>
      </c>
      <c r="AD41" s="12">
        <v>394</v>
      </c>
      <c r="AE41" s="12">
        <v>436</v>
      </c>
      <c r="AF41" s="12">
        <v>434</v>
      </c>
      <c r="AG41" s="12">
        <v>458</v>
      </c>
      <c r="AH41" s="12">
        <v>475.9</v>
      </c>
      <c r="AI41" s="12">
        <v>454</v>
      </c>
      <c r="AJ41" s="12">
        <v>436</v>
      </c>
      <c r="AK41" s="4">
        <v>439</v>
      </c>
    </row>
    <row r="42" spans="1:36" ht="11.25" customHeight="1">
      <c r="A42" s="4" t="s">
        <v>19</v>
      </c>
      <c r="B42" s="12">
        <v>107</v>
      </c>
      <c r="C42" s="12">
        <v>75</v>
      </c>
      <c r="D42" s="12" t="s">
        <v>49</v>
      </c>
      <c r="E42" s="12" t="s">
        <v>49</v>
      </c>
      <c r="F42" s="12" t="s">
        <v>49</v>
      </c>
      <c r="G42" s="12" t="s">
        <v>49</v>
      </c>
      <c r="H42" s="12">
        <v>61</v>
      </c>
      <c r="I42" s="12">
        <v>91</v>
      </c>
      <c r="J42" s="12">
        <v>130</v>
      </c>
      <c r="K42" s="12">
        <v>130</v>
      </c>
      <c r="L42" s="12">
        <v>107</v>
      </c>
      <c r="M42" s="12">
        <v>46</v>
      </c>
      <c r="N42" s="12">
        <v>91</v>
      </c>
      <c r="O42" s="12" t="s">
        <v>49</v>
      </c>
      <c r="P42" s="12" t="s">
        <v>49</v>
      </c>
      <c r="Q42" s="12">
        <v>28</v>
      </c>
      <c r="R42" s="12">
        <v>91</v>
      </c>
      <c r="S42" s="12">
        <v>87</v>
      </c>
      <c r="T42" s="12">
        <v>50</v>
      </c>
      <c r="U42" s="12">
        <v>46</v>
      </c>
      <c r="V42" s="12" t="s">
        <v>49</v>
      </c>
      <c r="W42" s="12" t="s">
        <v>36</v>
      </c>
      <c r="X42" s="12" t="s">
        <v>36</v>
      </c>
      <c r="Y42" s="12" t="s">
        <v>36</v>
      </c>
      <c r="Z42" s="12" t="s">
        <v>36</v>
      </c>
      <c r="AA42" s="12" t="s">
        <v>36</v>
      </c>
      <c r="AB42" s="12" t="s">
        <v>36</v>
      </c>
      <c r="AC42" s="12" t="s">
        <v>36</v>
      </c>
      <c r="AD42" s="12" t="s">
        <v>36</v>
      </c>
      <c r="AE42" s="12" t="s">
        <v>36</v>
      </c>
      <c r="AF42" s="12" t="s">
        <v>36</v>
      </c>
      <c r="AG42" s="12" t="s">
        <v>36</v>
      </c>
      <c r="AH42" s="12" t="s">
        <v>36</v>
      </c>
      <c r="AI42" s="12"/>
      <c r="AJ42" s="12"/>
    </row>
    <row r="43" spans="1:37" ht="11.25" customHeight="1">
      <c r="A43" s="4" t="s">
        <v>20</v>
      </c>
      <c r="B43" s="12">
        <v>107</v>
      </c>
      <c r="C43" s="12">
        <v>53</v>
      </c>
      <c r="D43" s="12">
        <v>30</v>
      </c>
      <c r="E43" s="12">
        <v>23</v>
      </c>
      <c r="F43" s="12">
        <v>15</v>
      </c>
      <c r="G43" s="12">
        <v>23</v>
      </c>
      <c r="H43" s="12">
        <v>23</v>
      </c>
      <c r="I43" s="12">
        <v>46</v>
      </c>
      <c r="J43" s="12">
        <v>76</v>
      </c>
      <c r="K43" s="12">
        <v>87</v>
      </c>
      <c r="L43" s="12">
        <v>76</v>
      </c>
      <c r="M43" s="12">
        <v>47</v>
      </c>
      <c r="N43" s="12">
        <v>70</v>
      </c>
      <c r="O43" s="12">
        <v>79</v>
      </c>
      <c r="P43" s="12">
        <v>91</v>
      </c>
      <c r="Q43" s="12">
        <v>90</v>
      </c>
      <c r="R43" s="12">
        <v>114</v>
      </c>
      <c r="S43" s="12">
        <v>114</v>
      </c>
      <c r="T43" s="12">
        <v>122</v>
      </c>
      <c r="U43" s="12">
        <v>122</v>
      </c>
      <c r="V43" s="12">
        <v>122</v>
      </c>
      <c r="W43" s="12">
        <v>135</v>
      </c>
      <c r="X43" s="12">
        <v>130</v>
      </c>
      <c r="Y43" s="12">
        <v>95</v>
      </c>
      <c r="Z43" s="12">
        <v>195</v>
      </c>
      <c r="AA43" s="12">
        <v>220</v>
      </c>
      <c r="AB43" s="12">
        <v>189</v>
      </c>
      <c r="AC43" s="12">
        <v>220</v>
      </c>
      <c r="AD43" s="12">
        <v>235</v>
      </c>
      <c r="AE43" s="12">
        <v>265</v>
      </c>
      <c r="AF43" s="12">
        <v>351</v>
      </c>
      <c r="AG43" s="12">
        <v>445</v>
      </c>
      <c r="AH43" s="12">
        <v>558.55</v>
      </c>
      <c r="AI43" s="12">
        <v>600</v>
      </c>
      <c r="AJ43" s="12">
        <v>608</v>
      </c>
      <c r="AK43" s="4">
        <v>645</v>
      </c>
    </row>
    <row r="44" spans="1:37" ht="11.25" customHeight="1">
      <c r="A44" s="4" t="s">
        <v>21</v>
      </c>
      <c r="B44" s="12">
        <v>244</v>
      </c>
      <c r="C44" s="12">
        <v>145</v>
      </c>
      <c r="D44" s="12">
        <v>76</v>
      </c>
      <c r="E44" s="12">
        <v>23</v>
      </c>
      <c r="F44" s="12" t="s">
        <v>36</v>
      </c>
      <c r="G44" s="12" t="s">
        <v>36</v>
      </c>
      <c r="H44" s="12" t="s">
        <v>36</v>
      </c>
      <c r="I44" s="12" t="s">
        <v>36</v>
      </c>
      <c r="J44" s="12" t="s">
        <v>36</v>
      </c>
      <c r="K44" s="12" t="s">
        <v>36</v>
      </c>
      <c r="L44" s="12" t="s">
        <v>36</v>
      </c>
      <c r="M44" s="12" t="s">
        <v>36</v>
      </c>
      <c r="N44" s="12" t="s">
        <v>36</v>
      </c>
      <c r="O44" s="12" t="s">
        <v>36</v>
      </c>
      <c r="P44" s="12" t="s">
        <v>36</v>
      </c>
      <c r="Q44" s="12" t="s">
        <v>36</v>
      </c>
      <c r="R44" s="12" t="s">
        <v>36</v>
      </c>
      <c r="S44" s="12" t="s">
        <v>36</v>
      </c>
      <c r="T44" s="12" t="s">
        <v>36</v>
      </c>
      <c r="U44" s="12" t="s">
        <v>36</v>
      </c>
      <c r="V44" s="12" t="s">
        <v>36</v>
      </c>
      <c r="W44" s="12" t="s">
        <v>36</v>
      </c>
      <c r="X44" s="12" t="s">
        <v>36</v>
      </c>
      <c r="Y44" s="12" t="s">
        <v>36</v>
      </c>
      <c r="Z44" s="12" t="s">
        <v>36</v>
      </c>
      <c r="AA44" s="12" t="s">
        <v>36</v>
      </c>
      <c r="AB44" s="12" t="s">
        <v>36</v>
      </c>
      <c r="AC44" s="12" t="s">
        <v>36</v>
      </c>
      <c r="AD44" s="12">
        <v>251</v>
      </c>
      <c r="AE44" s="12">
        <v>230</v>
      </c>
      <c r="AF44" s="12">
        <v>290</v>
      </c>
      <c r="AG44" s="12">
        <v>296</v>
      </c>
      <c r="AH44" s="12">
        <v>319.115</v>
      </c>
      <c r="AI44" s="12">
        <v>351</v>
      </c>
      <c r="AJ44" s="12">
        <v>339</v>
      </c>
      <c r="AK44" s="4">
        <v>410</v>
      </c>
    </row>
    <row r="45" spans="1:37" ht="11.25" customHeight="1">
      <c r="A45" s="4" t="s">
        <v>22</v>
      </c>
      <c r="B45" s="12">
        <v>183</v>
      </c>
      <c r="C45" s="12">
        <v>91</v>
      </c>
      <c r="D45" s="12">
        <v>30</v>
      </c>
      <c r="E45" s="12">
        <v>99</v>
      </c>
      <c r="F45" s="12">
        <v>82</v>
      </c>
      <c r="G45" s="12">
        <v>94</v>
      </c>
      <c r="H45" s="12">
        <v>30</v>
      </c>
      <c r="I45" s="12">
        <v>76</v>
      </c>
      <c r="J45" s="12">
        <v>107</v>
      </c>
      <c r="K45" s="12">
        <v>107</v>
      </c>
      <c r="L45" s="12">
        <v>114</v>
      </c>
      <c r="M45" s="12">
        <v>95</v>
      </c>
      <c r="N45" s="12">
        <v>137</v>
      </c>
      <c r="O45" s="12">
        <v>152</v>
      </c>
      <c r="P45" s="12">
        <v>178</v>
      </c>
      <c r="Q45" s="12">
        <v>175</v>
      </c>
      <c r="R45" s="12">
        <v>183</v>
      </c>
      <c r="S45" s="12">
        <v>221</v>
      </c>
      <c r="T45" s="12">
        <v>180</v>
      </c>
      <c r="U45" s="12">
        <v>275</v>
      </c>
      <c r="V45" s="12">
        <v>365</v>
      </c>
      <c r="W45" s="12">
        <v>310</v>
      </c>
      <c r="X45" s="12">
        <v>286</v>
      </c>
      <c r="Y45" s="12">
        <v>295</v>
      </c>
      <c r="Z45" s="12">
        <v>313</v>
      </c>
      <c r="AA45" s="12">
        <v>326</v>
      </c>
      <c r="AB45" s="12">
        <v>332</v>
      </c>
      <c r="AC45" s="12">
        <v>306</v>
      </c>
      <c r="AD45" s="12">
        <v>325</v>
      </c>
      <c r="AE45" s="12">
        <v>367</v>
      </c>
      <c r="AF45" s="12">
        <v>359</v>
      </c>
      <c r="AG45" s="12">
        <v>359</v>
      </c>
      <c r="AH45" s="12">
        <v>375.887</v>
      </c>
      <c r="AI45" s="12">
        <v>385</v>
      </c>
      <c r="AJ45" s="12">
        <v>398</v>
      </c>
      <c r="AK45" s="4">
        <v>404</v>
      </c>
    </row>
    <row r="46" spans="1:37" ht="11.25" customHeight="1">
      <c r="A46" s="4" t="s">
        <v>52</v>
      </c>
      <c r="B46" s="12">
        <v>107</v>
      </c>
      <c r="C46" s="12">
        <v>110</v>
      </c>
      <c r="D46" s="12">
        <v>145</v>
      </c>
      <c r="E46" s="12">
        <v>137</v>
      </c>
      <c r="F46" s="12">
        <v>145</v>
      </c>
      <c r="G46" s="12">
        <v>130</v>
      </c>
      <c r="H46" s="12">
        <v>130</v>
      </c>
      <c r="I46" s="12">
        <v>137</v>
      </c>
      <c r="J46" s="12">
        <v>145</v>
      </c>
      <c r="K46" s="12">
        <v>155</v>
      </c>
      <c r="L46" s="12">
        <v>149</v>
      </c>
      <c r="M46" s="12">
        <v>143</v>
      </c>
      <c r="N46" s="12">
        <v>160</v>
      </c>
      <c r="O46" s="12">
        <v>145</v>
      </c>
      <c r="P46" s="12">
        <v>177</v>
      </c>
      <c r="Q46" s="12">
        <v>183</v>
      </c>
      <c r="R46" s="12">
        <v>238</v>
      </c>
      <c r="S46" s="12">
        <v>259</v>
      </c>
      <c r="T46" s="12">
        <v>261</v>
      </c>
      <c r="U46" s="12">
        <v>254</v>
      </c>
      <c r="V46" s="12">
        <v>280</v>
      </c>
      <c r="W46" s="12">
        <v>341</v>
      </c>
      <c r="X46" s="12">
        <v>294</v>
      </c>
      <c r="Y46" s="12">
        <v>266</v>
      </c>
      <c r="Z46" s="12">
        <v>298</v>
      </c>
      <c r="AA46" s="12">
        <v>310</v>
      </c>
      <c r="AB46" s="12">
        <v>320</v>
      </c>
      <c r="AC46" s="12">
        <v>315</v>
      </c>
      <c r="AD46" s="12">
        <v>303</v>
      </c>
      <c r="AE46" s="12">
        <v>295</v>
      </c>
      <c r="AF46" s="12">
        <v>309</v>
      </c>
      <c r="AG46" s="12">
        <v>305</v>
      </c>
      <c r="AH46" s="12">
        <v>339.632</v>
      </c>
      <c r="AI46" s="12">
        <v>376</v>
      </c>
      <c r="AJ46" s="12">
        <v>370</v>
      </c>
      <c r="AK46" s="4">
        <v>364</v>
      </c>
    </row>
    <row r="47" spans="1:37" ht="11.25" customHeight="1">
      <c r="A47" s="4" t="s">
        <v>24</v>
      </c>
      <c r="B47" s="12">
        <v>107</v>
      </c>
      <c r="C47" s="12">
        <v>91</v>
      </c>
      <c r="D47" s="12">
        <v>107</v>
      </c>
      <c r="E47" s="12">
        <v>88</v>
      </c>
      <c r="F47" s="12">
        <v>70</v>
      </c>
      <c r="G47" s="12" t="s">
        <v>49</v>
      </c>
      <c r="H47" s="12">
        <v>61</v>
      </c>
      <c r="I47" s="12">
        <v>84</v>
      </c>
      <c r="J47" s="12">
        <v>107</v>
      </c>
      <c r="K47" s="12">
        <v>107</v>
      </c>
      <c r="L47" s="12">
        <v>107</v>
      </c>
      <c r="M47" s="12">
        <v>15</v>
      </c>
      <c r="N47" s="12">
        <v>130</v>
      </c>
      <c r="O47" s="12">
        <v>101</v>
      </c>
      <c r="P47" s="12">
        <v>188</v>
      </c>
      <c r="Q47" s="12">
        <v>138</v>
      </c>
      <c r="R47" s="12">
        <v>159</v>
      </c>
      <c r="S47" s="12">
        <v>142</v>
      </c>
      <c r="T47" s="12">
        <v>277</v>
      </c>
      <c r="U47" s="12">
        <v>293</v>
      </c>
      <c r="V47" s="12">
        <v>334</v>
      </c>
      <c r="W47" s="12">
        <v>412</v>
      </c>
      <c r="X47" s="12">
        <v>471</v>
      </c>
      <c r="Y47" s="12">
        <v>436</v>
      </c>
      <c r="Z47" s="12">
        <v>499</v>
      </c>
      <c r="AA47" s="12">
        <v>513</v>
      </c>
      <c r="AB47" s="12">
        <v>499</v>
      </c>
      <c r="AC47" s="12">
        <v>501</v>
      </c>
      <c r="AD47" s="12">
        <v>498</v>
      </c>
      <c r="AE47" s="12">
        <v>499</v>
      </c>
      <c r="AF47" s="12">
        <v>501</v>
      </c>
      <c r="AG47" s="12">
        <v>514</v>
      </c>
      <c r="AH47" s="12">
        <v>500.2</v>
      </c>
      <c r="AI47" s="12">
        <v>513</v>
      </c>
      <c r="AJ47" s="12">
        <v>518</v>
      </c>
      <c r="AK47" s="4">
        <v>487</v>
      </c>
    </row>
    <row r="48" spans="1:37" ht="11.25" customHeight="1">
      <c r="A48" s="4" t="s">
        <v>80</v>
      </c>
      <c r="B48" s="12">
        <v>183</v>
      </c>
      <c r="C48" s="12">
        <v>130</v>
      </c>
      <c r="D48" s="12">
        <v>130</v>
      </c>
      <c r="E48" s="12">
        <v>191</v>
      </c>
      <c r="F48" s="12">
        <v>178</v>
      </c>
      <c r="G48" s="12">
        <v>160</v>
      </c>
      <c r="H48" s="12" t="s">
        <v>49</v>
      </c>
      <c r="I48" s="12">
        <v>76</v>
      </c>
      <c r="J48" s="12">
        <v>76</v>
      </c>
      <c r="K48" s="12">
        <v>76</v>
      </c>
      <c r="L48" s="12">
        <v>152</v>
      </c>
      <c r="M48" s="12">
        <v>152</v>
      </c>
      <c r="N48" s="12">
        <v>152</v>
      </c>
      <c r="O48" s="12">
        <v>126</v>
      </c>
      <c r="P48" s="12">
        <v>188</v>
      </c>
      <c r="Q48" s="12">
        <v>170</v>
      </c>
      <c r="R48" s="12">
        <v>196</v>
      </c>
      <c r="S48" s="12">
        <v>183</v>
      </c>
      <c r="T48" s="12">
        <v>131</v>
      </c>
      <c r="U48" s="12">
        <v>31</v>
      </c>
      <c r="V48" s="12">
        <v>91</v>
      </c>
      <c r="W48" s="12">
        <v>92</v>
      </c>
      <c r="X48" s="12">
        <v>94</v>
      </c>
      <c r="Y48" s="12">
        <v>85</v>
      </c>
      <c r="Z48" s="12">
        <v>175</v>
      </c>
      <c r="AA48" s="12">
        <v>85</v>
      </c>
      <c r="AB48" s="12">
        <v>85</v>
      </c>
      <c r="AC48" s="12">
        <v>47</v>
      </c>
      <c r="AD48" s="12">
        <v>60</v>
      </c>
      <c r="AE48" s="12">
        <v>260</v>
      </c>
      <c r="AF48" s="12">
        <v>281</v>
      </c>
      <c r="AG48" s="12">
        <v>313</v>
      </c>
      <c r="AH48" s="12">
        <v>339.455</v>
      </c>
      <c r="AI48" s="12">
        <v>336</v>
      </c>
      <c r="AJ48" s="12">
        <v>328</v>
      </c>
      <c r="AK48" s="4">
        <v>328</v>
      </c>
    </row>
    <row r="49" spans="1:37" ht="11.25" customHeight="1">
      <c r="A49" s="4" t="s">
        <v>26</v>
      </c>
      <c r="B49" s="12">
        <v>107</v>
      </c>
      <c r="C49" s="12">
        <v>152</v>
      </c>
      <c r="D49" s="12">
        <v>233</v>
      </c>
      <c r="E49" s="12">
        <v>244</v>
      </c>
      <c r="F49" s="12">
        <v>220</v>
      </c>
      <c r="G49" s="12">
        <v>267</v>
      </c>
      <c r="H49" s="12">
        <v>221</v>
      </c>
      <c r="I49" s="12">
        <v>244</v>
      </c>
      <c r="J49" s="12">
        <v>244</v>
      </c>
      <c r="K49" s="12">
        <v>244</v>
      </c>
      <c r="L49" s="12">
        <v>244</v>
      </c>
      <c r="M49" s="12">
        <v>145</v>
      </c>
      <c r="N49" s="12">
        <v>194</v>
      </c>
      <c r="O49" s="12">
        <v>184</v>
      </c>
      <c r="P49" s="12">
        <v>236</v>
      </c>
      <c r="Q49" s="12">
        <v>210</v>
      </c>
      <c r="R49" s="12">
        <v>242</v>
      </c>
      <c r="S49" s="12">
        <v>271</v>
      </c>
      <c r="T49" s="12">
        <v>329</v>
      </c>
      <c r="U49" s="12">
        <v>332</v>
      </c>
      <c r="V49" s="12">
        <v>391</v>
      </c>
      <c r="W49" s="12">
        <v>404</v>
      </c>
      <c r="X49" s="12">
        <v>349</v>
      </c>
      <c r="Y49" s="12">
        <v>247</v>
      </c>
      <c r="Z49" s="12">
        <v>304</v>
      </c>
      <c r="AA49" s="12">
        <v>321</v>
      </c>
      <c r="AB49" s="12">
        <v>341</v>
      </c>
      <c r="AC49" s="12">
        <v>368</v>
      </c>
      <c r="AD49" s="12">
        <v>367</v>
      </c>
      <c r="AE49" s="12">
        <v>403</v>
      </c>
      <c r="AF49" s="12">
        <v>449</v>
      </c>
      <c r="AG49" s="12">
        <v>478</v>
      </c>
      <c r="AH49" s="12">
        <v>796.32</v>
      </c>
      <c r="AI49" s="12">
        <v>703</v>
      </c>
      <c r="AJ49" s="12">
        <v>757</v>
      </c>
      <c r="AK49" s="4">
        <v>745</v>
      </c>
    </row>
    <row r="50" spans="1:37" ht="11.25" customHeight="1">
      <c r="A50" s="4" t="s">
        <v>27</v>
      </c>
      <c r="B50" s="12">
        <v>107</v>
      </c>
      <c r="C50" s="12">
        <v>91</v>
      </c>
      <c r="D50" s="12">
        <v>130</v>
      </c>
      <c r="E50" s="12">
        <v>61</v>
      </c>
      <c r="F50" s="12">
        <v>46</v>
      </c>
      <c r="G50" s="12">
        <v>46</v>
      </c>
      <c r="H50" s="12">
        <v>46</v>
      </c>
      <c r="I50" s="12">
        <v>46</v>
      </c>
      <c r="J50" s="12">
        <v>53</v>
      </c>
      <c r="K50" s="12">
        <v>69</v>
      </c>
      <c r="L50" s="12">
        <v>82</v>
      </c>
      <c r="M50" s="12">
        <v>84</v>
      </c>
      <c r="N50" s="12">
        <v>88</v>
      </c>
      <c r="O50" s="12">
        <v>56</v>
      </c>
      <c r="P50" s="12">
        <v>112</v>
      </c>
      <c r="Q50" s="12">
        <v>112</v>
      </c>
      <c r="R50" s="12">
        <v>129</v>
      </c>
      <c r="S50" s="12">
        <v>138</v>
      </c>
      <c r="T50" s="12">
        <v>143</v>
      </c>
      <c r="U50" s="12">
        <v>182</v>
      </c>
      <c r="V50" s="12">
        <v>241</v>
      </c>
      <c r="W50" s="12">
        <v>211</v>
      </c>
      <c r="X50" s="12">
        <v>165</v>
      </c>
      <c r="Y50" s="12">
        <v>170</v>
      </c>
      <c r="Z50" s="12">
        <v>178</v>
      </c>
      <c r="AA50" s="12">
        <v>175</v>
      </c>
      <c r="AB50" s="12">
        <v>179</v>
      </c>
      <c r="AC50" s="12">
        <v>189</v>
      </c>
      <c r="AD50" s="12">
        <v>200</v>
      </c>
      <c r="AE50" s="12">
        <v>218</v>
      </c>
      <c r="AF50" s="12">
        <v>222</v>
      </c>
      <c r="AG50" s="12">
        <v>266</v>
      </c>
      <c r="AH50" s="12">
        <v>263.2</v>
      </c>
      <c r="AI50" s="12">
        <v>313</v>
      </c>
      <c r="AJ50" s="12">
        <v>314</v>
      </c>
      <c r="AK50" s="4">
        <v>379</v>
      </c>
    </row>
    <row r="51" spans="1:36" ht="11.25" customHeight="1">
      <c r="A51" s="4" t="s">
        <v>28</v>
      </c>
      <c r="B51" s="12">
        <v>107</v>
      </c>
      <c r="C51" s="12">
        <v>107</v>
      </c>
      <c r="D51" s="12">
        <v>107</v>
      </c>
      <c r="E51" s="12">
        <v>152</v>
      </c>
      <c r="F51" s="12">
        <v>76</v>
      </c>
      <c r="G51" s="12">
        <v>76</v>
      </c>
      <c r="H51" s="12">
        <v>91</v>
      </c>
      <c r="I51" s="12">
        <v>107</v>
      </c>
      <c r="J51" s="12">
        <v>84</v>
      </c>
      <c r="K51" s="12">
        <v>84</v>
      </c>
      <c r="L51" s="12">
        <v>107</v>
      </c>
      <c r="M51" s="12" t="s">
        <v>49</v>
      </c>
      <c r="N51" s="12">
        <v>87</v>
      </c>
      <c r="O51" s="12">
        <v>77</v>
      </c>
      <c r="P51" s="12">
        <v>158</v>
      </c>
      <c r="Q51" s="12">
        <v>135</v>
      </c>
      <c r="R51" s="12">
        <v>158</v>
      </c>
      <c r="S51" s="12">
        <v>189</v>
      </c>
      <c r="T51" s="12">
        <v>224</v>
      </c>
      <c r="U51" s="12">
        <v>222</v>
      </c>
      <c r="V51" s="12">
        <v>367</v>
      </c>
      <c r="W51" s="12">
        <v>286</v>
      </c>
      <c r="X51" s="12">
        <v>244</v>
      </c>
      <c r="Y51" s="12">
        <v>274</v>
      </c>
      <c r="Z51" s="12">
        <v>283</v>
      </c>
      <c r="AA51" s="12">
        <v>286</v>
      </c>
      <c r="AB51" s="12">
        <v>301</v>
      </c>
      <c r="AC51" s="12">
        <v>328</v>
      </c>
      <c r="AD51" s="12">
        <v>340</v>
      </c>
      <c r="AE51" s="12">
        <v>345</v>
      </c>
      <c r="AF51" s="12">
        <v>342</v>
      </c>
      <c r="AG51" s="12">
        <v>423</v>
      </c>
      <c r="AH51" s="12">
        <v>367.5</v>
      </c>
      <c r="AI51" s="12">
        <v>373</v>
      </c>
      <c r="AJ51" s="12">
        <v>381</v>
      </c>
    </row>
    <row r="52" spans="1:37" ht="11.25" customHeight="1">
      <c r="A52" s="4" t="s">
        <v>54</v>
      </c>
      <c r="B52" s="12">
        <v>107</v>
      </c>
      <c r="C52" s="12">
        <v>107</v>
      </c>
      <c r="D52" s="12">
        <v>152</v>
      </c>
      <c r="E52" s="12">
        <v>152</v>
      </c>
      <c r="F52" s="12">
        <v>138</v>
      </c>
      <c r="G52" s="12">
        <v>181</v>
      </c>
      <c r="H52" s="12">
        <v>124</v>
      </c>
      <c r="I52" s="12">
        <v>160</v>
      </c>
      <c r="J52" s="12">
        <v>229</v>
      </c>
      <c r="K52" s="12">
        <v>236</v>
      </c>
      <c r="L52" s="12">
        <v>262</v>
      </c>
      <c r="M52" s="12">
        <v>334</v>
      </c>
      <c r="N52" s="12">
        <v>309</v>
      </c>
      <c r="O52" s="12">
        <v>337</v>
      </c>
      <c r="P52" s="12">
        <v>319</v>
      </c>
      <c r="Q52" s="12">
        <v>329</v>
      </c>
      <c r="R52" s="12">
        <v>387</v>
      </c>
      <c r="S52" s="12">
        <v>384</v>
      </c>
      <c r="T52" s="12">
        <v>467</v>
      </c>
      <c r="U52" s="12">
        <v>484</v>
      </c>
      <c r="V52" s="12">
        <v>567</v>
      </c>
      <c r="W52" s="12">
        <v>632</v>
      </c>
      <c r="X52" s="12">
        <v>541</v>
      </c>
      <c r="Y52" s="12">
        <v>493</v>
      </c>
      <c r="Z52" s="12">
        <v>540</v>
      </c>
      <c r="AA52" s="12">
        <v>520</v>
      </c>
      <c r="AB52" s="12">
        <v>520</v>
      </c>
      <c r="AC52" s="12">
        <v>520</v>
      </c>
      <c r="AD52" s="12">
        <v>549</v>
      </c>
      <c r="AE52" s="12">
        <v>540</v>
      </c>
      <c r="AF52" s="12">
        <v>562</v>
      </c>
      <c r="AG52" s="12">
        <v>551</v>
      </c>
      <c r="AH52" s="12">
        <v>540</v>
      </c>
      <c r="AI52" s="12">
        <v>557</v>
      </c>
      <c r="AJ52" s="12">
        <v>551</v>
      </c>
      <c r="AK52" s="4">
        <v>571</v>
      </c>
    </row>
    <row r="53" spans="1:37" ht="11.25" customHeight="1">
      <c r="A53" s="4" t="s">
        <v>30</v>
      </c>
      <c r="B53" s="12">
        <v>107</v>
      </c>
      <c r="C53" s="12">
        <v>76</v>
      </c>
      <c r="D53" s="12">
        <v>91</v>
      </c>
      <c r="E53" s="12">
        <v>99</v>
      </c>
      <c r="F53" s="12">
        <v>90</v>
      </c>
      <c r="G53" s="12">
        <v>111</v>
      </c>
      <c r="H53" s="12">
        <v>99</v>
      </c>
      <c r="I53" s="12">
        <v>116</v>
      </c>
      <c r="J53" s="12">
        <v>137</v>
      </c>
      <c r="K53" s="12">
        <v>152</v>
      </c>
      <c r="L53" s="12">
        <v>160</v>
      </c>
      <c r="M53" s="12">
        <v>165</v>
      </c>
      <c r="N53" s="12">
        <v>165</v>
      </c>
      <c r="O53" s="12">
        <v>204</v>
      </c>
      <c r="P53" s="12">
        <v>270</v>
      </c>
      <c r="Q53" s="12">
        <v>249</v>
      </c>
      <c r="R53" s="12">
        <v>264</v>
      </c>
      <c r="S53" s="12">
        <v>271</v>
      </c>
      <c r="T53" s="12">
        <v>300</v>
      </c>
      <c r="U53" s="12">
        <v>332</v>
      </c>
      <c r="V53" s="12">
        <v>341</v>
      </c>
      <c r="W53" s="12">
        <v>335</v>
      </c>
      <c r="X53" s="12">
        <v>317</v>
      </c>
      <c r="Y53" s="12">
        <v>370</v>
      </c>
      <c r="Z53" s="12">
        <v>414</v>
      </c>
      <c r="AA53" s="12">
        <v>367</v>
      </c>
      <c r="AB53" s="12">
        <v>436</v>
      </c>
      <c r="AC53" s="12">
        <v>385</v>
      </c>
      <c r="AD53" s="12">
        <v>395</v>
      </c>
      <c r="AE53" s="12">
        <v>485</v>
      </c>
      <c r="AF53" s="12">
        <v>404</v>
      </c>
      <c r="AG53" s="12">
        <v>400</v>
      </c>
      <c r="AH53" s="12">
        <v>400</v>
      </c>
      <c r="AI53" s="12">
        <v>400</v>
      </c>
      <c r="AJ53" s="12">
        <v>423</v>
      </c>
      <c r="AK53" s="4">
        <v>398</v>
      </c>
    </row>
    <row r="54" spans="1:37" ht="11.25" customHeight="1">
      <c r="A54" s="4" t="s">
        <v>31</v>
      </c>
      <c r="B54" s="12">
        <v>107</v>
      </c>
      <c r="C54" s="12">
        <v>69</v>
      </c>
      <c r="D54" s="12">
        <v>69</v>
      </c>
      <c r="E54" s="12">
        <v>91</v>
      </c>
      <c r="F54" s="12">
        <v>90</v>
      </c>
      <c r="G54" s="12">
        <v>84</v>
      </c>
      <c r="H54" s="12">
        <v>107</v>
      </c>
      <c r="I54" s="12">
        <v>91</v>
      </c>
      <c r="J54" s="12">
        <v>122</v>
      </c>
      <c r="K54" s="12">
        <v>137</v>
      </c>
      <c r="L54" s="12">
        <v>160</v>
      </c>
      <c r="M54" s="12">
        <v>128</v>
      </c>
      <c r="N54" s="12">
        <v>148</v>
      </c>
      <c r="O54" s="12">
        <v>146</v>
      </c>
      <c r="P54" s="12">
        <v>152</v>
      </c>
      <c r="Q54" s="12">
        <v>157</v>
      </c>
      <c r="R54" s="12">
        <v>183</v>
      </c>
      <c r="S54" s="12">
        <v>183</v>
      </c>
      <c r="T54" s="12">
        <v>198</v>
      </c>
      <c r="U54" s="12">
        <v>202</v>
      </c>
      <c r="V54" s="12">
        <v>270</v>
      </c>
      <c r="W54" s="12">
        <v>190</v>
      </c>
      <c r="X54" s="12">
        <v>215</v>
      </c>
      <c r="Y54" s="12">
        <v>122</v>
      </c>
      <c r="Z54" s="12">
        <v>227</v>
      </c>
      <c r="AA54" s="12">
        <v>223</v>
      </c>
      <c r="AB54" s="12">
        <v>224</v>
      </c>
      <c r="AC54" s="12">
        <v>322</v>
      </c>
      <c r="AD54" s="12">
        <v>367</v>
      </c>
      <c r="AE54" s="12">
        <v>245</v>
      </c>
      <c r="AF54" s="12">
        <v>235</v>
      </c>
      <c r="AG54" s="12">
        <v>255</v>
      </c>
      <c r="AH54" s="12">
        <v>257.45</v>
      </c>
      <c r="AI54" s="12">
        <v>265</v>
      </c>
      <c r="AJ54" s="12">
        <v>275</v>
      </c>
      <c r="AK54" s="4">
        <v>280</v>
      </c>
    </row>
    <row r="55" spans="1:37" ht="11.25" customHeight="1">
      <c r="A55" s="4" t="s">
        <v>32</v>
      </c>
      <c r="B55" s="12">
        <v>290</v>
      </c>
      <c r="C55" s="12">
        <v>183</v>
      </c>
      <c r="D55" s="12">
        <v>152</v>
      </c>
      <c r="E55" s="12">
        <v>152</v>
      </c>
      <c r="F55" s="12">
        <v>151</v>
      </c>
      <c r="G55" s="12">
        <v>168</v>
      </c>
      <c r="H55" s="12">
        <v>183</v>
      </c>
      <c r="I55" s="12">
        <v>183</v>
      </c>
      <c r="J55" s="12">
        <v>183</v>
      </c>
      <c r="K55" s="12">
        <v>183</v>
      </c>
      <c r="L55" s="12">
        <v>183</v>
      </c>
      <c r="M55" s="12">
        <v>158</v>
      </c>
      <c r="N55" s="12">
        <v>183</v>
      </c>
      <c r="O55" s="12">
        <v>175</v>
      </c>
      <c r="P55" s="12">
        <v>206</v>
      </c>
      <c r="Q55" s="12">
        <v>173</v>
      </c>
      <c r="R55" s="12">
        <v>206</v>
      </c>
      <c r="S55" s="12">
        <v>221</v>
      </c>
      <c r="T55" s="12">
        <v>279</v>
      </c>
      <c r="U55" s="12">
        <v>282</v>
      </c>
      <c r="V55" s="12">
        <v>397</v>
      </c>
      <c r="W55" s="12">
        <v>457</v>
      </c>
      <c r="X55" s="12">
        <v>483</v>
      </c>
      <c r="Y55" s="12">
        <v>439</v>
      </c>
      <c r="Z55" s="12">
        <v>449</v>
      </c>
      <c r="AA55" s="12">
        <v>453</v>
      </c>
      <c r="AB55" s="12">
        <v>408</v>
      </c>
      <c r="AC55" s="12">
        <v>448</v>
      </c>
      <c r="AD55" s="12">
        <v>539</v>
      </c>
      <c r="AE55" s="12">
        <v>564</v>
      </c>
      <c r="AF55" s="12">
        <v>699</v>
      </c>
      <c r="AG55" s="12">
        <v>824</v>
      </c>
      <c r="AH55" s="12">
        <v>824</v>
      </c>
      <c r="AI55" s="12">
        <v>807</v>
      </c>
      <c r="AJ55" s="12">
        <v>807</v>
      </c>
      <c r="AK55" s="4">
        <v>807</v>
      </c>
    </row>
    <row r="56" spans="1:37" ht="11.25" customHeight="1">
      <c r="A56" s="4" t="s">
        <v>81</v>
      </c>
      <c r="B56" s="12">
        <v>290</v>
      </c>
      <c r="C56" s="12">
        <v>168</v>
      </c>
      <c r="D56" s="12">
        <v>229</v>
      </c>
      <c r="E56" s="12">
        <v>194</v>
      </c>
      <c r="F56" s="12">
        <v>181</v>
      </c>
      <c r="G56" s="12">
        <v>213</v>
      </c>
      <c r="H56" s="12">
        <v>213</v>
      </c>
      <c r="I56" s="12">
        <v>221</v>
      </c>
      <c r="J56" s="12">
        <v>213</v>
      </c>
      <c r="K56" s="12">
        <v>213</v>
      </c>
      <c r="L56" s="12">
        <v>213</v>
      </c>
      <c r="M56" s="12">
        <v>206</v>
      </c>
      <c r="N56" s="12">
        <v>201</v>
      </c>
      <c r="O56" s="12">
        <v>176</v>
      </c>
      <c r="P56" s="12">
        <v>226</v>
      </c>
      <c r="Q56" s="12">
        <v>258</v>
      </c>
      <c r="R56" s="12">
        <v>91</v>
      </c>
      <c r="S56" s="12">
        <v>503</v>
      </c>
      <c r="T56" s="12">
        <v>91</v>
      </c>
      <c r="U56" s="12">
        <v>91</v>
      </c>
      <c r="V56" s="12">
        <v>114</v>
      </c>
      <c r="W56" s="12">
        <v>114</v>
      </c>
      <c r="X56" s="12">
        <v>130</v>
      </c>
      <c r="Y56" s="12">
        <v>130</v>
      </c>
      <c r="Z56" s="12">
        <v>170</v>
      </c>
      <c r="AA56" s="12">
        <v>130</v>
      </c>
      <c r="AB56" s="12">
        <v>130</v>
      </c>
      <c r="AC56" s="12">
        <v>130</v>
      </c>
      <c r="AD56" s="12">
        <v>130</v>
      </c>
      <c r="AE56" s="12">
        <v>697</v>
      </c>
      <c r="AF56" s="12">
        <v>680</v>
      </c>
      <c r="AG56" s="12">
        <v>713</v>
      </c>
      <c r="AH56" s="12">
        <v>652.879</v>
      </c>
      <c r="AI56" s="12">
        <v>621</v>
      </c>
      <c r="AJ56" s="12">
        <v>651</v>
      </c>
      <c r="AK56" s="4">
        <v>680</v>
      </c>
    </row>
    <row r="57" spans="1:36" ht="11.25" customHeight="1">
      <c r="A57" s="4" t="s">
        <v>34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1.25" customHeight="1">
      <c r="A58" s="4" t="s">
        <v>82</v>
      </c>
      <c r="B58" s="12">
        <v>15</v>
      </c>
      <c r="C58" s="12">
        <v>8</v>
      </c>
      <c r="D58" s="12" t="s">
        <v>36</v>
      </c>
      <c r="E58" s="12" t="s">
        <v>36</v>
      </c>
      <c r="F58" s="12" t="s">
        <v>36</v>
      </c>
      <c r="G58" s="12" t="s">
        <v>36</v>
      </c>
      <c r="H58" s="12" t="s">
        <v>36</v>
      </c>
      <c r="I58" s="12" t="s">
        <v>36</v>
      </c>
      <c r="J58" s="12" t="s">
        <v>36</v>
      </c>
      <c r="K58" s="12" t="s">
        <v>36</v>
      </c>
      <c r="L58" s="12" t="s">
        <v>36</v>
      </c>
      <c r="M58" s="12" t="s">
        <v>36</v>
      </c>
      <c r="N58" s="12" t="s">
        <v>36</v>
      </c>
      <c r="O58" s="12" t="s">
        <v>36</v>
      </c>
      <c r="P58" s="12" t="s">
        <v>36</v>
      </c>
      <c r="Q58" s="12" t="s">
        <v>36</v>
      </c>
      <c r="R58" s="12" t="s">
        <v>36</v>
      </c>
      <c r="S58" s="12" t="s">
        <v>36</v>
      </c>
      <c r="T58" s="12" t="s">
        <v>36</v>
      </c>
      <c r="U58" s="12" t="s">
        <v>36</v>
      </c>
      <c r="V58" s="12" t="s">
        <v>36</v>
      </c>
      <c r="W58" s="12" t="s">
        <v>36</v>
      </c>
      <c r="X58" s="12" t="s">
        <v>36</v>
      </c>
      <c r="Y58" s="12" t="s">
        <v>36</v>
      </c>
      <c r="Z58" s="12" t="s">
        <v>36</v>
      </c>
      <c r="AA58" s="12" t="s">
        <v>36</v>
      </c>
      <c r="AB58" s="12" t="s">
        <v>36</v>
      </c>
      <c r="AC58" s="12" t="s">
        <v>36</v>
      </c>
      <c r="AD58" s="12" t="s">
        <v>36</v>
      </c>
      <c r="AE58" s="12" t="s">
        <v>36</v>
      </c>
      <c r="AF58" s="12" t="s">
        <v>36</v>
      </c>
      <c r="AG58" s="12" t="s">
        <v>36</v>
      </c>
      <c r="AH58" s="12" t="s">
        <v>36</v>
      </c>
      <c r="AI58" s="12" t="s">
        <v>36</v>
      </c>
      <c r="AJ58" s="12"/>
    </row>
    <row r="59" spans="1:36" ht="11.25" customHeight="1">
      <c r="A59" s="4" t="s">
        <v>35</v>
      </c>
      <c r="B59" s="12">
        <v>15</v>
      </c>
      <c r="C59" s="12">
        <v>8</v>
      </c>
      <c r="D59" s="12" t="s">
        <v>49</v>
      </c>
      <c r="E59" s="12" t="s">
        <v>49</v>
      </c>
      <c r="F59" s="12">
        <v>8</v>
      </c>
      <c r="G59" s="12" t="s">
        <v>49</v>
      </c>
      <c r="H59" s="12">
        <v>23</v>
      </c>
      <c r="I59" s="12">
        <v>46</v>
      </c>
      <c r="J59" s="12">
        <v>69</v>
      </c>
      <c r="K59" s="12">
        <v>78</v>
      </c>
      <c r="L59" s="12">
        <v>97</v>
      </c>
      <c r="M59" s="12">
        <v>91</v>
      </c>
      <c r="N59" s="12" t="s">
        <v>49</v>
      </c>
      <c r="O59" s="12" t="s">
        <v>49</v>
      </c>
      <c r="P59" s="12" t="s">
        <v>49</v>
      </c>
      <c r="Q59" s="12" t="s">
        <v>49</v>
      </c>
      <c r="R59" s="12" t="s">
        <v>49</v>
      </c>
      <c r="S59" s="12" t="s">
        <v>49</v>
      </c>
      <c r="T59" s="12" t="s">
        <v>49</v>
      </c>
      <c r="U59" s="12" t="s">
        <v>49</v>
      </c>
      <c r="V59" s="12" t="s">
        <v>49</v>
      </c>
      <c r="W59" s="12" t="s">
        <v>49</v>
      </c>
      <c r="X59" s="12" t="s">
        <v>49</v>
      </c>
      <c r="Y59" s="12" t="s">
        <v>49</v>
      </c>
      <c r="Z59" s="12" t="s">
        <v>49</v>
      </c>
      <c r="AA59" s="12" t="s">
        <v>49</v>
      </c>
      <c r="AB59" s="12" t="s">
        <v>49</v>
      </c>
      <c r="AC59" s="12" t="s">
        <v>49</v>
      </c>
      <c r="AD59" s="12" t="s">
        <v>49</v>
      </c>
      <c r="AE59" s="12" t="s">
        <v>49</v>
      </c>
      <c r="AF59" s="12" t="s">
        <v>49</v>
      </c>
      <c r="AG59" s="12" t="s">
        <v>49</v>
      </c>
      <c r="AH59" s="12" t="s">
        <v>49</v>
      </c>
      <c r="AI59" s="12" t="s">
        <v>49</v>
      </c>
      <c r="AJ59" s="12"/>
    </row>
    <row r="60" spans="1:37" ht="11.25" customHeight="1">
      <c r="A60" s="8" t="s">
        <v>37</v>
      </c>
      <c r="B60" s="18">
        <v>15</v>
      </c>
      <c r="C60" s="18">
        <v>15</v>
      </c>
      <c r="D60" s="18" t="s">
        <v>49</v>
      </c>
      <c r="E60" s="18" t="s">
        <v>49</v>
      </c>
      <c r="F60" s="18">
        <v>8</v>
      </c>
      <c r="G60" s="18" t="s">
        <v>49</v>
      </c>
      <c r="H60" s="18">
        <v>23</v>
      </c>
      <c r="I60" s="18">
        <v>38</v>
      </c>
      <c r="J60" s="18">
        <v>84</v>
      </c>
      <c r="K60" s="18">
        <v>107</v>
      </c>
      <c r="L60" s="18">
        <v>114</v>
      </c>
      <c r="M60" s="18">
        <v>99</v>
      </c>
      <c r="N60" s="18">
        <v>107</v>
      </c>
      <c r="O60" s="18">
        <v>96</v>
      </c>
      <c r="P60" s="18">
        <v>149</v>
      </c>
      <c r="Q60" s="18">
        <v>134</v>
      </c>
      <c r="R60" s="18">
        <v>203</v>
      </c>
      <c r="S60" s="18">
        <v>114</v>
      </c>
      <c r="T60" s="18" t="s">
        <v>49</v>
      </c>
      <c r="U60" s="18">
        <v>186</v>
      </c>
      <c r="V60" s="18">
        <v>198</v>
      </c>
      <c r="W60" s="18" t="s">
        <v>49</v>
      </c>
      <c r="X60" s="18" t="s">
        <v>49</v>
      </c>
      <c r="Y60" s="18" t="s">
        <v>49</v>
      </c>
      <c r="Z60" s="18" t="s">
        <v>49</v>
      </c>
      <c r="AA60" s="18">
        <v>65</v>
      </c>
      <c r="AB60" s="18">
        <v>75</v>
      </c>
      <c r="AC60" s="18">
        <v>104</v>
      </c>
      <c r="AD60" s="18">
        <v>130</v>
      </c>
      <c r="AE60" s="18">
        <v>152</v>
      </c>
      <c r="AF60" s="18">
        <v>162</v>
      </c>
      <c r="AG60" s="18">
        <v>203</v>
      </c>
      <c r="AH60" s="18">
        <v>187.631</v>
      </c>
      <c r="AI60" s="18">
        <v>237</v>
      </c>
      <c r="AJ60" s="18">
        <v>172</v>
      </c>
      <c r="AK60" s="18">
        <v>194</v>
      </c>
    </row>
    <row r="62" spans="1:37" ht="11.25" customHeight="1">
      <c r="A62" s="5" t="s">
        <v>84</v>
      </c>
      <c r="B62" s="9">
        <v>1982</v>
      </c>
      <c r="C62" s="9">
        <v>1983</v>
      </c>
      <c r="D62" s="9">
        <v>1984</v>
      </c>
      <c r="E62" s="9">
        <v>1985</v>
      </c>
      <c r="F62" s="9">
        <v>1986</v>
      </c>
      <c r="G62" s="9">
        <v>1987</v>
      </c>
      <c r="H62" s="9">
        <v>1988</v>
      </c>
      <c r="I62" s="9">
        <v>1989</v>
      </c>
      <c r="J62" s="9">
        <v>1990</v>
      </c>
      <c r="K62" s="9">
        <v>1991</v>
      </c>
      <c r="L62" s="9">
        <v>1992</v>
      </c>
      <c r="M62" s="9">
        <v>1993</v>
      </c>
      <c r="N62" s="9">
        <v>1994</v>
      </c>
      <c r="O62" s="9">
        <v>1995</v>
      </c>
      <c r="P62" s="9">
        <v>1996</v>
      </c>
      <c r="Q62" s="9">
        <v>1997</v>
      </c>
      <c r="R62" s="9">
        <v>1998</v>
      </c>
      <c r="S62" s="9">
        <v>1999</v>
      </c>
      <c r="T62" s="9">
        <v>2000</v>
      </c>
      <c r="U62" s="9">
        <v>2001</v>
      </c>
      <c r="V62" s="9">
        <v>2002</v>
      </c>
      <c r="W62" s="9">
        <v>2003</v>
      </c>
      <c r="X62" s="9">
        <v>2004</v>
      </c>
      <c r="Y62" s="9">
        <v>2005</v>
      </c>
      <c r="Z62" s="9">
        <v>2006</v>
      </c>
      <c r="AA62" s="9">
        <v>2007</v>
      </c>
      <c r="AB62" s="9">
        <v>2008</v>
      </c>
      <c r="AC62" s="9">
        <v>2009</v>
      </c>
      <c r="AD62" s="9">
        <v>2010</v>
      </c>
      <c r="AE62" s="9">
        <v>2011</v>
      </c>
      <c r="AF62" s="9">
        <v>2012</v>
      </c>
      <c r="AG62" s="9">
        <v>2013</v>
      </c>
      <c r="AH62" s="9">
        <v>2014</v>
      </c>
      <c r="AI62" s="9">
        <v>2015</v>
      </c>
      <c r="AJ62" s="9">
        <v>2016</v>
      </c>
      <c r="AK62" s="9">
        <v>2017</v>
      </c>
    </row>
    <row r="63" spans="1:37" ht="11.25" customHeight="1">
      <c r="A63" s="10" t="s">
        <v>47</v>
      </c>
      <c r="B63" s="11">
        <v>732</v>
      </c>
      <c r="C63" s="11">
        <v>2418</v>
      </c>
      <c r="D63" s="11">
        <v>2432</v>
      </c>
      <c r="E63" s="11">
        <v>2402</v>
      </c>
      <c r="F63" s="11">
        <v>2618</v>
      </c>
      <c r="G63" s="11">
        <v>2589</v>
      </c>
      <c r="H63" s="11">
        <v>3034</v>
      </c>
      <c r="I63" s="11">
        <v>3348</v>
      </c>
      <c r="J63" s="11">
        <v>3723</v>
      </c>
      <c r="K63" s="11">
        <v>4086</v>
      </c>
      <c r="L63" s="11">
        <v>4247</v>
      </c>
      <c r="M63" s="11">
        <v>3653</v>
      </c>
      <c r="N63" s="11">
        <v>3973</v>
      </c>
      <c r="O63" s="11">
        <v>3991</v>
      </c>
      <c r="P63" s="11">
        <v>4485</v>
      </c>
      <c r="Q63" s="11">
        <v>4860</v>
      </c>
      <c r="R63" s="11">
        <v>4585</v>
      </c>
      <c r="S63" s="11">
        <v>5464</v>
      </c>
      <c r="T63" s="11">
        <v>6159</v>
      </c>
      <c r="U63" s="11">
        <v>4990</v>
      </c>
      <c r="V63" s="11">
        <v>5358</v>
      </c>
      <c r="W63" s="11">
        <v>5722</v>
      </c>
      <c r="X63" s="11">
        <v>6036</v>
      </c>
      <c r="Y63" s="11">
        <v>6837</v>
      </c>
      <c r="Z63" s="11">
        <v>7653</v>
      </c>
      <c r="AA63" s="11">
        <v>7780</v>
      </c>
      <c r="AB63" s="11">
        <v>8452</v>
      </c>
      <c r="AC63" s="11">
        <v>8728</v>
      </c>
      <c r="AD63" s="11">
        <v>10514</v>
      </c>
      <c r="AE63" s="11">
        <v>11886</v>
      </c>
      <c r="AF63" s="11">
        <v>13675</v>
      </c>
      <c r="AG63" s="11">
        <v>14524</v>
      </c>
      <c r="AH63" s="11">
        <v>13999.646</v>
      </c>
      <c r="AI63" s="11">
        <f>SUM(AI64:AI89)</f>
        <v>13426</v>
      </c>
      <c r="AJ63" s="11">
        <f>SUM(AJ64:AJ89)</f>
        <v>14324</v>
      </c>
      <c r="AK63" s="11">
        <f>SUM(AK64:AK89)</f>
        <v>14633</v>
      </c>
    </row>
    <row r="64" spans="1:37" ht="11.25" customHeight="1">
      <c r="A64" s="4" t="s">
        <v>11</v>
      </c>
      <c r="B64" s="12">
        <v>30</v>
      </c>
      <c r="C64" s="12">
        <v>91</v>
      </c>
      <c r="D64" s="12">
        <v>122</v>
      </c>
      <c r="E64" s="12">
        <v>114</v>
      </c>
      <c r="F64" s="12">
        <v>114</v>
      </c>
      <c r="G64" s="12">
        <v>130</v>
      </c>
      <c r="H64" s="12">
        <v>122</v>
      </c>
      <c r="I64" s="12">
        <v>122</v>
      </c>
      <c r="J64" s="12">
        <v>150</v>
      </c>
      <c r="K64" s="12">
        <v>134</v>
      </c>
      <c r="L64" s="12">
        <v>145</v>
      </c>
      <c r="M64" s="12">
        <v>163</v>
      </c>
      <c r="N64" s="12">
        <v>163</v>
      </c>
      <c r="O64" s="12">
        <v>163</v>
      </c>
      <c r="P64" s="12">
        <v>168</v>
      </c>
      <c r="Q64" s="12">
        <v>155</v>
      </c>
      <c r="R64" s="12">
        <v>122</v>
      </c>
      <c r="S64" s="12">
        <v>259</v>
      </c>
      <c r="T64" s="12">
        <v>226</v>
      </c>
      <c r="U64" s="12">
        <v>198</v>
      </c>
      <c r="V64" s="12">
        <v>286</v>
      </c>
      <c r="W64" s="12">
        <v>274</v>
      </c>
      <c r="X64" s="12">
        <v>290</v>
      </c>
      <c r="Y64" s="12">
        <v>263</v>
      </c>
      <c r="Z64" s="12">
        <v>306</v>
      </c>
      <c r="AA64" s="12">
        <v>202</v>
      </c>
      <c r="AB64" s="12">
        <v>351</v>
      </c>
      <c r="AC64" s="12">
        <v>372</v>
      </c>
      <c r="AD64" s="12">
        <v>348</v>
      </c>
      <c r="AE64" s="12">
        <v>368</v>
      </c>
      <c r="AF64" s="12">
        <v>388</v>
      </c>
      <c r="AG64" s="12">
        <v>353</v>
      </c>
      <c r="AH64" s="12">
        <v>379.894</v>
      </c>
      <c r="AI64" s="12">
        <v>357</v>
      </c>
      <c r="AJ64" s="12">
        <v>357</v>
      </c>
      <c r="AK64" s="4">
        <v>357</v>
      </c>
    </row>
    <row r="65" spans="1:37" ht="11.25" customHeight="1">
      <c r="A65" s="4" t="s">
        <v>12</v>
      </c>
      <c r="B65" s="12" t="s">
        <v>49</v>
      </c>
      <c r="C65" s="12">
        <v>183</v>
      </c>
      <c r="D65" s="12">
        <v>168</v>
      </c>
      <c r="E65" s="12">
        <v>168</v>
      </c>
      <c r="F65" s="12">
        <v>168</v>
      </c>
      <c r="G65" s="12">
        <v>168</v>
      </c>
      <c r="H65" s="12">
        <v>290</v>
      </c>
      <c r="I65" s="12">
        <v>168</v>
      </c>
      <c r="J65" s="12">
        <v>229</v>
      </c>
      <c r="K65" s="12">
        <v>183</v>
      </c>
      <c r="L65" s="12">
        <v>175</v>
      </c>
      <c r="M65" s="12">
        <v>183</v>
      </c>
      <c r="N65" s="12">
        <v>183</v>
      </c>
      <c r="O65" s="12">
        <v>213</v>
      </c>
      <c r="P65" s="12">
        <v>213</v>
      </c>
      <c r="Q65" s="12">
        <v>242</v>
      </c>
      <c r="R65" s="12">
        <v>242</v>
      </c>
      <c r="S65" s="12">
        <v>218</v>
      </c>
      <c r="T65" s="12">
        <v>218</v>
      </c>
      <c r="U65" s="12">
        <v>221</v>
      </c>
      <c r="V65" s="12">
        <v>274</v>
      </c>
      <c r="W65" s="12">
        <v>320</v>
      </c>
      <c r="X65" s="12">
        <v>315</v>
      </c>
      <c r="Y65" s="12">
        <v>405</v>
      </c>
      <c r="Z65" s="12">
        <v>406</v>
      </c>
      <c r="AA65" s="12">
        <v>409</v>
      </c>
      <c r="AB65" s="12">
        <v>494</v>
      </c>
      <c r="AC65" s="12">
        <v>507</v>
      </c>
      <c r="AD65" s="12">
        <v>521</v>
      </c>
      <c r="AE65" s="12">
        <v>580</v>
      </c>
      <c r="AF65" s="12">
        <v>632</v>
      </c>
      <c r="AG65" s="12">
        <v>649</v>
      </c>
      <c r="AH65" s="12">
        <v>677.5</v>
      </c>
      <c r="AI65" s="12">
        <v>686</v>
      </c>
      <c r="AJ65" s="12">
        <v>680</v>
      </c>
      <c r="AK65" s="4">
        <v>680</v>
      </c>
    </row>
    <row r="66" spans="1:37" ht="11.25" customHeight="1">
      <c r="A66" s="4" t="s">
        <v>13</v>
      </c>
      <c r="B66" s="12">
        <v>18</v>
      </c>
      <c r="C66" s="12">
        <v>84</v>
      </c>
      <c r="D66" s="12">
        <v>104</v>
      </c>
      <c r="E66" s="12" t="s">
        <v>49</v>
      </c>
      <c r="F66" s="12">
        <v>53</v>
      </c>
      <c r="G66" s="12">
        <v>76</v>
      </c>
      <c r="H66" s="12">
        <v>91</v>
      </c>
      <c r="I66" s="12">
        <v>91</v>
      </c>
      <c r="J66" s="12">
        <v>91</v>
      </c>
      <c r="K66" s="12">
        <v>91</v>
      </c>
      <c r="L66" s="12">
        <v>99</v>
      </c>
      <c r="M66" s="12">
        <v>108</v>
      </c>
      <c r="N66" s="12">
        <v>110</v>
      </c>
      <c r="O66" s="12">
        <v>110</v>
      </c>
      <c r="P66" s="12">
        <v>122</v>
      </c>
      <c r="Q66" s="12">
        <v>120</v>
      </c>
      <c r="R66" s="12">
        <v>130</v>
      </c>
      <c r="S66" s="12">
        <v>137</v>
      </c>
      <c r="T66" s="12">
        <v>145</v>
      </c>
      <c r="U66" s="12">
        <v>152</v>
      </c>
      <c r="V66" s="12">
        <v>161</v>
      </c>
      <c r="W66" s="12">
        <v>124</v>
      </c>
      <c r="X66" s="12">
        <v>180</v>
      </c>
      <c r="Y66" s="12">
        <v>233</v>
      </c>
      <c r="Z66" s="12">
        <v>182</v>
      </c>
      <c r="AA66" s="12">
        <v>182</v>
      </c>
      <c r="AB66" s="12">
        <v>203</v>
      </c>
      <c r="AC66" s="12">
        <v>223</v>
      </c>
      <c r="AD66" s="12">
        <v>245</v>
      </c>
      <c r="AE66" s="12">
        <v>292</v>
      </c>
      <c r="AF66" s="12">
        <v>295</v>
      </c>
      <c r="AG66" s="12">
        <v>298</v>
      </c>
      <c r="AH66" s="12">
        <v>295</v>
      </c>
      <c r="AI66" s="12">
        <v>293</v>
      </c>
      <c r="AJ66" s="12">
        <v>310</v>
      </c>
      <c r="AK66" s="4">
        <v>293</v>
      </c>
    </row>
    <row r="67" spans="1:37" ht="11.25" customHeight="1">
      <c r="A67" s="4" t="s">
        <v>15</v>
      </c>
      <c r="B67" s="12">
        <v>107</v>
      </c>
      <c r="C67" s="12">
        <v>122</v>
      </c>
      <c r="D67" s="12">
        <v>122</v>
      </c>
      <c r="E67" s="12">
        <v>46</v>
      </c>
      <c r="F67" s="12">
        <v>61</v>
      </c>
      <c r="G67" s="12">
        <v>69</v>
      </c>
      <c r="H67" s="12">
        <v>122</v>
      </c>
      <c r="I67" s="12">
        <v>122</v>
      </c>
      <c r="J67" s="12">
        <v>122</v>
      </c>
      <c r="K67" s="12">
        <v>122</v>
      </c>
      <c r="L67" s="12">
        <v>122</v>
      </c>
      <c r="M67" s="12">
        <v>46</v>
      </c>
      <c r="N67" s="12">
        <v>61</v>
      </c>
      <c r="O67" s="12">
        <v>78</v>
      </c>
      <c r="P67" s="12">
        <v>122</v>
      </c>
      <c r="Q67" s="12">
        <v>139</v>
      </c>
      <c r="R67" s="12">
        <v>142</v>
      </c>
      <c r="S67" s="12">
        <v>203</v>
      </c>
      <c r="T67" s="12">
        <v>208</v>
      </c>
      <c r="U67" s="12">
        <v>162</v>
      </c>
      <c r="V67" s="12">
        <v>70</v>
      </c>
      <c r="W67" s="12">
        <v>265</v>
      </c>
      <c r="X67" s="12">
        <v>283</v>
      </c>
      <c r="Y67" s="12">
        <v>301</v>
      </c>
      <c r="Z67" s="12">
        <v>318</v>
      </c>
      <c r="AA67" s="12">
        <v>328</v>
      </c>
      <c r="AB67" s="12">
        <v>369</v>
      </c>
      <c r="AC67" s="12">
        <v>349</v>
      </c>
      <c r="AD67" s="12">
        <v>492</v>
      </c>
      <c r="AE67" s="12">
        <v>435</v>
      </c>
      <c r="AF67" s="12">
        <v>496</v>
      </c>
      <c r="AG67" s="12">
        <v>412</v>
      </c>
      <c r="AH67" s="12">
        <v>412.2</v>
      </c>
      <c r="AI67" s="12">
        <v>420</v>
      </c>
      <c r="AJ67" s="12">
        <v>365</v>
      </c>
      <c r="AK67" s="4">
        <v>365</v>
      </c>
    </row>
    <row r="68" spans="1:37" ht="11.25" customHeight="1">
      <c r="A68" s="4" t="s">
        <v>16</v>
      </c>
      <c r="B68" s="12">
        <v>152</v>
      </c>
      <c r="C68" s="12">
        <v>152</v>
      </c>
      <c r="D68" s="12">
        <v>158</v>
      </c>
      <c r="E68" s="12">
        <v>152</v>
      </c>
      <c r="F68" s="12">
        <v>152</v>
      </c>
      <c r="G68" s="12">
        <v>152</v>
      </c>
      <c r="H68" s="12">
        <v>152</v>
      </c>
      <c r="I68" s="12">
        <v>175</v>
      </c>
      <c r="J68" s="12">
        <v>183</v>
      </c>
      <c r="K68" s="12">
        <v>229</v>
      </c>
      <c r="L68" s="12">
        <v>282</v>
      </c>
      <c r="M68" s="12">
        <v>291</v>
      </c>
      <c r="N68" s="12">
        <v>306</v>
      </c>
      <c r="O68" s="12">
        <v>316</v>
      </c>
      <c r="P68" s="12">
        <v>323</v>
      </c>
      <c r="Q68" s="12">
        <v>343</v>
      </c>
      <c r="R68" s="12">
        <v>381</v>
      </c>
      <c r="S68" s="12">
        <v>358</v>
      </c>
      <c r="T68" s="12">
        <v>412</v>
      </c>
      <c r="U68" s="12">
        <v>388</v>
      </c>
      <c r="V68" s="12">
        <v>389</v>
      </c>
      <c r="W68" s="12">
        <v>398</v>
      </c>
      <c r="X68" s="12">
        <v>426</v>
      </c>
      <c r="Y68" s="12">
        <v>433</v>
      </c>
      <c r="Z68" s="12">
        <v>423</v>
      </c>
      <c r="AA68" s="12">
        <v>478</v>
      </c>
      <c r="AB68" s="12">
        <v>469</v>
      </c>
      <c r="AC68" s="12">
        <v>511</v>
      </c>
      <c r="AD68" s="12">
        <v>540</v>
      </c>
      <c r="AE68" s="12">
        <v>518</v>
      </c>
      <c r="AF68" s="12">
        <v>712</v>
      </c>
      <c r="AG68" s="12">
        <v>828</v>
      </c>
      <c r="AH68" s="12">
        <v>809.6</v>
      </c>
      <c r="AI68" s="12">
        <v>819</v>
      </c>
      <c r="AJ68" s="12">
        <v>764</v>
      </c>
      <c r="AK68" s="4">
        <v>765</v>
      </c>
    </row>
    <row r="69" spans="1:37" ht="11.25" customHeight="1">
      <c r="A69" s="4" t="s">
        <v>17</v>
      </c>
      <c r="B69" s="12">
        <v>46</v>
      </c>
      <c r="C69" s="12">
        <v>76</v>
      </c>
      <c r="D69" s="12">
        <v>76</v>
      </c>
      <c r="E69" s="12" t="s">
        <v>49</v>
      </c>
      <c r="F69" s="12" t="s">
        <v>49</v>
      </c>
      <c r="G69" s="12" t="s">
        <v>49</v>
      </c>
      <c r="H69" s="12">
        <v>46</v>
      </c>
      <c r="I69" s="12">
        <v>107</v>
      </c>
      <c r="J69" s="12">
        <v>168</v>
      </c>
      <c r="K69" s="12">
        <v>220</v>
      </c>
      <c r="L69" s="12">
        <v>229</v>
      </c>
      <c r="M69" s="12">
        <v>229</v>
      </c>
      <c r="N69" s="12">
        <v>232</v>
      </c>
      <c r="O69" s="12">
        <v>258</v>
      </c>
      <c r="P69" s="12">
        <v>213</v>
      </c>
      <c r="Q69" s="12">
        <v>213</v>
      </c>
      <c r="R69" s="12">
        <v>257</v>
      </c>
      <c r="S69" s="12">
        <v>244</v>
      </c>
      <c r="T69" s="12">
        <v>313</v>
      </c>
      <c r="U69" s="12">
        <v>335</v>
      </c>
      <c r="V69" s="12">
        <v>336</v>
      </c>
      <c r="W69" s="12">
        <v>357</v>
      </c>
      <c r="X69" s="12">
        <v>337</v>
      </c>
      <c r="Y69" s="12">
        <v>337</v>
      </c>
      <c r="Z69" s="12">
        <v>464</v>
      </c>
      <c r="AA69" s="12">
        <v>517</v>
      </c>
      <c r="AB69" s="12">
        <v>632</v>
      </c>
      <c r="AC69" s="12">
        <v>681</v>
      </c>
      <c r="AD69" s="12">
        <v>828</v>
      </c>
      <c r="AE69" s="12">
        <v>927</v>
      </c>
      <c r="AF69" s="12">
        <v>944</v>
      </c>
      <c r="AG69" s="12">
        <v>1059</v>
      </c>
      <c r="AH69" s="12">
        <v>984.5</v>
      </c>
      <c r="AI69" s="12">
        <v>1063</v>
      </c>
      <c r="AJ69" s="12">
        <v>1207</v>
      </c>
      <c r="AK69" s="4">
        <v>1257</v>
      </c>
    </row>
    <row r="70" spans="1:37" ht="11.25" customHeight="1">
      <c r="A70" s="4" t="s">
        <v>18</v>
      </c>
      <c r="B70" s="12" t="s">
        <v>49</v>
      </c>
      <c r="C70" s="12">
        <v>135</v>
      </c>
      <c r="D70" s="12">
        <v>38</v>
      </c>
      <c r="E70" s="12">
        <v>122</v>
      </c>
      <c r="F70" s="12">
        <v>76</v>
      </c>
      <c r="G70" s="12">
        <v>114</v>
      </c>
      <c r="H70" s="12">
        <v>114</v>
      </c>
      <c r="I70" s="12">
        <v>128</v>
      </c>
      <c r="J70" s="12">
        <v>122</v>
      </c>
      <c r="K70" s="12">
        <v>130</v>
      </c>
      <c r="L70" s="12">
        <v>134</v>
      </c>
      <c r="M70" s="12">
        <v>139</v>
      </c>
      <c r="N70" s="12">
        <v>136</v>
      </c>
      <c r="O70" s="12">
        <v>153</v>
      </c>
      <c r="P70" s="12">
        <v>152</v>
      </c>
      <c r="Q70" s="12">
        <v>152</v>
      </c>
      <c r="R70" s="12">
        <v>178</v>
      </c>
      <c r="S70" s="12">
        <v>183</v>
      </c>
      <c r="T70" s="12">
        <v>184</v>
      </c>
      <c r="U70" s="12">
        <v>213</v>
      </c>
      <c r="V70" s="12">
        <v>229</v>
      </c>
      <c r="W70" s="12">
        <v>252</v>
      </c>
      <c r="X70" s="12">
        <v>287</v>
      </c>
      <c r="Y70" s="12">
        <v>295</v>
      </c>
      <c r="Z70" s="12">
        <v>305</v>
      </c>
      <c r="AA70" s="12">
        <v>325</v>
      </c>
      <c r="AB70" s="12">
        <v>339</v>
      </c>
      <c r="AC70" s="12">
        <v>365</v>
      </c>
      <c r="AD70" s="12">
        <v>398</v>
      </c>
      <c r="AE70" s="12">
        <v>390</v>
      </c>
      <c r="AF70" s="12">
        <v>378</v>
      </c>
      <c r="AG70" s="12">
        <v>416</v>
      </c>
      <c r="AH70" s="12">
        <v>400</v>
      </c>
      <c r="AI70" s="12">
        <v>390</v>
      </c>
      <c r="AJ70" s="12">
        <v>390</v>
      </c>
      <c r="AK70" s="4">
        <v>390</v>
      </c>
    </row>
    <row r="71" spans="1:36" ht="11.25" customHeight="1">
      <c r="A71" s="4" t="s">
        <v>19</v>
      </c>
      <c r="B71" s="12" t="s">
        <v>49</v>
      </c>
      <c r="C71" s="12" t="s">
        <v>49</v>
      </c>
      <c r="D71" s="12" t="s">
        <v>49</v>
      </c>
      <c r="E71" s="12" t="s">
        <v>49</v>
      </c>
      <c r="F71" s="12" t="s">
        <v>49</v>
      </c>
      <c r="G71" s="12" t="s">
        <v>49</v>
      </c>
      <c r="H71" s="12">
        <v>122</v>
      </c>
      <c r="I71" s="12">
        <v>122</v>
      </c>
      <c r="J71" s="12">
        <v>130</v>
      </c>
      <c r="K71" s="12">
        <v>137</v>
      </c>
      <c r="L71" s="12">
        <v>155</v>
      </c>
      <c r="M71" s="12">
        <v>155</v>
      </c>
      <c r="N71" s="12">
        <v>11</v>
      </c>
      <c r="O71" s="12">
        <v>152</v>
      </c>
      <c r="P71" s="12">
        <v>91</v>
      </c>
      <c r="Q71" s="12">
        <v>191</v>
      </c>
      <c r="R71" s="12">
        <v>191</v>
      </c>
      <c r="S71" s="12">
        <v>142</v>
      </c>
      <c r="T71" s="12">
        <v>146</v>
      </c>
      <c r="U71" s="12">
        <v>46</v>
      </c>
      <c r="V71" s="12" t="s">
        <v>49</v>
      </c>
      <c r="W71" s="12" t="s">
        <v>36</v>
      </c>
      <c r="X71" s="12" t="s">
        <v>36</v>
      </c>
      <c r="Y71" s="12" t="s">
        <v>36</v>
      </c>
      <c r="Z71" s="12" t="s">
        <v>36</v>
      </c>
      <c r="AA71" s="12" t="s">
        <v>36</v>
      </c>
      <c r="AB71" s="12" t="s">
        <v>36</v>
      </c>
      <c r="AC71" s="12" t="s">
        <v>36</v>
      </c>
      <c r="AD71" s="12" t="s">
        <v>36</v>
      </c>
      <c r="AE71" s="12" t="s">
        <v>36</v>
      </c>
      <c r="AF71" s="12" t="s">
        <v>36</v>
      </c>
      <c r="AG71" s="12" t="s">
        <v>36</v>
      </c>
      <c r="AH71" s="12" t="s">
        <v>36</v>
      </c>
      <c r="AI71" s="12" t="s">
        <v>36</v>
      </c>
      <c r="AJ71" s="12"/>
    </row>
    <row r="72" spans="1:37" ht="11.25" customHeight="1">
      <c r="A72" s="4" t="s">
        <v>20</v>
      </c>
      <c r="B72" s="12" t="s">
        <v>49</v>
      </c>
      <c r="C72" s="12">
        <v>53</v>
      </c>
      <c r="D72" s="12">
        <v>30</v>
      </c>
      <c r="E72" s="12">
        <v>23</v>
      </c>
      <c r="F72" s="12">
        <v>23</v>
      </c>
      <c r="G72" s="12">
        <v>38</v>
      </c>
      <c r="H72" s="12">
        <v>61</v>
      </c>
      <c r="I72" s="12">
        <v>69</v>
      </c>
      <c r="J72" s="12">
        <v>76</v>
      </c>
      <c r="K72" s="12">
        <v>117</v>
      </c>
      <c r="L72" s="12">
        <v>109</v>
      </c>
      <c r="M72" s="12">
        <v>61</v>
      </c>
      <c r="N72" s="12">
        <v>111</v>
      </c>
      <c r="O72" s="12">
        <v>91</v>
      </c>
      <c r="P72" s="12">
        <v>122</v>
      </c>
      <c r="Q72" s="12">
        <v>122</v>
      </c>
      <c r="R72" s="12">
        <v>117</v>
      </c>
      <c r="S72" s="12">
        <v>126</v>
      </c>
      <c r="T72" s="12">
        <v>137</v>
      </c>
      <c r="U72" s="12">
        <v>137</v>
      </c>
      <c r="V72" s="12">
        <v>137</v>
      </c>
      <c r="W72" s="12">
        <v>160</v>
      </c>
      <c r="X72" s="12">
        <v>129</v>
      </c>
      <c r="Y72" s="12">
        <v>174</v>
      </c>
      <c r="Z72" s="12">
        <v>207</v>
      </c>
      <c r="AA72" s="12">
        <v>256</v>
      </c>
      <c r="AB72" s="12">
        <v>220</v>
      </c>
      <c r="AC72" s="12">
        <v>341</v>
      </c>
      <c r="AD72" s="12">
        <v>408</v>
      </c>
      <c r="AE72" s="12">
        <v>435</v>
      </c>
      <c r="AF72" s="12">
        <v>757</v>
      </c>
      <c r="AG72" s="12">
        <v>1300</v>
      </c>
      <c r="AH72" s="12">
        <v>1221.744</v>
      </c>
      <c r="AI72" s="12">
        <v>1269</v>
      </c>
      <c r="AJ72" s="12">
        <v>1224</v>
      </c>
      <c r="AK72" s="4">
        <v>1226</v>
      </c>
    </row>
    <row r="73" spans="1:37" ht="11.25" customHeight="1">
      <c r="A73" s="4" t="s">
        <v>21</v>
      </c>
      <c r="B73" s="12" t="s">
        <v>49</v>
      </c>
      <c r="C73" s="12">
        <v>145</v>
      </c>
      <c r="D73" s="12">
        <v>76</v>
      </c>
      <c r="E73" s="12" t="s">
        <v>49</v>
      </c>
      <c r="F73" s="12" t="s">
        <v>36</v>
      </c>
      <c r="G73" s="12" t="s">
        <v>36</v>
      </c>
      <c r="H73" s="12" t="s">
        <v>36</v>
      </c>
      <c r="I73" s="12" t="s">
        <v>36</v>
      </c>
      <c r="J73" s="12" t="s">
        <v>36</v>
      </c>
      <c r="K73" s="12" t="s">
        <v>36</v>
      </c>
      <c r="L73" s="12" t="s">
        <v>36</v>
      </c>
      <c r="M73" s="12" t="s">
        <v>36</v>
      </c>
      <c r="N73" s="12" t="s">
        <v>36</v>
      </c>
      <c r="O73" s="12" t="s">
        <v>36</v>
      </c>
      <c r="P73" s="12" t="s">
        <v>36</v>
      </c>
      <c r="Q73" s="12" t="s">
        <v>36</v>
      </c>
      <c r="R73" s="12" t="s">
        <v>36</v>
      </c>
      <c r="S73" s="12" t="s">
        <v>36</v>
      </c>
      <c r="T73" s="12" t="s">
        <v>36</v>
      </c>
      <c r="U73" s="12" t="s">
        <v>36</v>
      </c>
      <c r="V73" s="12" t="s">
        <v>36</v>
      </c>
      <c r="W73" s="12" t="s">
        <v>36</v>
      </c>
      <c r="X73" s="12" t="s">
        <v>36</v>
      </c>
      <c r="Y73" s="12" t="s">
        <v>36</v>
      </c>
      <c r="Z73" s="12" t="s">
        <v>36</v>
      </c>
      <c r="AA73" s="12" t="s">
        <v>36</v>
      </c>
      <c r="AB73" s="12" t="s">
        <v>36</v>
      </c>
      <c r="AC73" s="12" t="s">
        <v>36</v>
      </c>
      <c r="AD73" s="12">
        <v>1191</v>
      </c>
      <c r="AE73" s="12">
        <v>1265</v>
      </c>
      <c r="AF73" s="12">
        <v>1263</v>
      </c>
      <c r="AG73" s="12">
        <v>1258</v>
      </c>
      <c r="AH73" s="12">
        <v>1263</v>
      </c>
      <c r="AI73" s="12">
        <v>1263</v>
      </c>
      <c r="AJ73" s="12">
        <v>1533</v>
      </c>
      <c r="AK73" s="4">
        <v>1463</v>
      </c>
    </row>
    <row r="74" spans="1:37" ht="11.25" customHeight="1">
      <c r="A74" s="4" t="s">
        <v>22</v>
      </c>
      <c r="B74" s="12">
        <v>9</v>
      </c>
      <c r="C74" s="12">
        <v>91</v>
      </c>
      <c r="D74" s="12">
        <v>30</v>
      </c>
      <c r="E74" s="12">
        <v>99</v>
      </c>
      <c r="F74" s="12">
        <v>99</v>
      </c>
      <c r="G74" s="12">
        <v>99</v>
      </c>
      <c r="H74" s="12">
        <v>99</v>
      </c>
      <c r="I74" s="12">
        <v>152</v>
      </c>
      <c r="J74" s="12">
        <v>206</v>
      </c>
      <c r="K74" s="12">
        <v>236</v>
      </c>
      <c r="L74" s="12">
        <v>137</v>
      </c>
      <c r="M74" s="12">
        <v>95</v>
      </c>
      <c r="N74" s="12">
        <v>149</v>
      </c>
      <c r="O74" s="12">
        <v>183</v>
      </c>
      <c r="P74" s="12">
        <v>183</v>
      </c>
      <c r="Q74" s="12">
        <v>183</v>
      </c>
      <c r="R74" s="12">
        <v>198</v>
      </c>
      <c r="S74" s="12">
        <v>198</v>
      </c>
      <c r="T74" s="12">
        <v>198</v>
      </c>
      <c r="U74" s="12">
        <v>99</v>
      </c>
      <c r="V74" s="12">
        <v>241</v>
      </c>
      <c r="W74" s="12">
        <v>291</v>
      </c>
      <c r="X74" s="12">
        <v>187</v>
      </c>
      <c r="Y74" s="12">
        <v>208</v>
      </c>
      <c r="Z74" s="12">
        <v>500</v>
      </c>
      <c r="AA74" s="12">
        <v>420</v>
      </c>
      <c r="AB74" s="12">
        <v>751</v>
      </c>
      <c r="AC74" s="12">
        <v>665</v>
      </c>
      <c r="AD74" s="12">
        <v>720</v>
      </c>
      <c r="AE74" s="12">
        <v>681</v>
      </c>
      <c r="AF74" s="12">
        <v>460</v>
      </c>
      <c r="AG74" s="12">
        <v>435</v>
      </c>
      <c r="AH74" s="12">
        <v>425</v>
      </c>
      <c r="AI74" s="12">
        <v>394</v>
      </c>
      <c r="AJ74" s="12">
        <v>370</v>
      </c>
      <c r="AK74" s="4">
        <v>370</v>
      </c>
    </row>
    <row r="75" spans="1:37" ht="11.25" customHeight="1">
      <c r="A75" s="4" t="s">
        <v>52</v>
      </c>
      <c r="B75" s="12">
        <v>107</v>
      </c>
      <c r="C75" s="12">
        <v>110</v>
      </c>
      <c r="D75" s="12">
        <v>145</v>
      </c>
      <c r="E75" s="12">
        <v>137</v>
      </c>
      <c r="F75" s="12">
        <v>152</v>
      </c>
      <c r="G75" s="12">
        <v>152</v>
      </c>
      <c r="H75" s="12">
        <v>168</v>
      </c>
      <c r="I75" s="12">
        <v>183</v>
      </c>
      <c r="J75" s="12">
        <v>168</v>
      </c>
      <c r="K75" s="12">
        <v>175</v>
      </c>
      <c r="L75" s="12">
        <v>181</v>
      </c>
      <c r="M75" s="12">
        <v>199</v>
      </c>
      <c r="N75" s="12">
        <v>225</v>
      </c>
      <c r="O75" s="12">
        <v>225</v>
      </c>
      <c r="P75" s="12">
        <v>239</v>
      </c>
      <c r="Q75" s="12">
        <v>216</v>
      </c>
      <c r="R75" s="12">
        <v>216</v>
      </c>
      <c r="S75" s="12">
        <v>197</v>
      </c>
      <c r="T75" s="12">
        <v>225</v>
      </c>
      <c r="U75" s="12">
        <v>233</v>
      </c>
      <c r="V75" s="12">
        <v>239</v>
      </c>
      <c r="W75" s="12">
        <v>219</v>
      </c>
      <c r="X75" s="12">
        <v>202</v>
      </c>
      <c r="Y75" s="12">
        <v>267</v>
      </c>
      <c r="Z75" s="12">
        <v>268</v>
      </c>
      <c r="AA75" s="12">
        <v>253</v>
      </c>
      <c r="AB75" s="12">
        <v>232</v>
      </c>
      <c r="AC75" s="12">
        <v>232</v>
      </c>
      <c r="AD75" s="12">
        <v>279</v>
      </c>
      <c r="AE75" s="12">
        <v>315</v>
      </c>
      <c r="AF75" s="12">
        <v>274</v>
      </c>
      <c r="AG75" s="12">
        <v>287</v>
      </c>
      <c r="AH75" s="12">
        <v>287.394</v>
      </c>
      <c r="AI75" s="12">
        <v>465</v>
      </c>
      <c r="AJ75" s="12">
        <v>465</v>
      </c>
      <c r="AK75" s="4">
        <v>510</v>
      </c>
    </row>
    <row r="76" spans="1:37" ht="11.25" customHeight="1">
      <c r="A76" s="4" t="s">
        <v>24</v>
      </c>
      <c r="B76" s="12" t="s">
        <v>49</v>
      </c>
      <c r="C76" s="12">
        <v>91</v>
      </c>
      <c r="D76" s="12">
        <v>107</v>
      </c>
      <c r="E76" s="12">
        <v>114</v>
      </c>
      <c r="F76" s="12">
        <v>141</v>
      </c>
      <c r="G76" s="12">
        <v>120</v>
      </c>
      <c r="H76" s="12">
        <v>61</v>
      </c>
      <c r="I76" s="12">
        <v>122</v>
      </c>
      <c r="J76" s="12">
        <v>122</v>
      </c>
      <c r="K76" s="12">
        <v>122</v>
      </c>
      <c r="L76" s="12">
        <v>122</v>
      </c>
      <c r="M76" s="12">
        <v>122</v>
      </c>
      <c r="N76" s="12">
        <v>130</v>
      </c>
      <c r="O76" s="12">
        <v>130</v>
      </c>
      <c r="P76" s="12">
        <v>152</v>
      </c>
      <c r="Q76" s="12">
        <v>152</v>
      </c>
      <c r="R76" s="12">
        <v>152</v>
      </c>
      <c r="S76" s="12">
        <v>91</v>
      </c>
      <c r="T76" s="12">
        <v>223</v>
      </c>
      <c r="U76" s="12">
        <v>244</v>
      </c>
      <c r="V76" s="12">
        <v>244</v>
      </c>
      <c r="W76" s="12">
        <v>220</v>
      </c>
      <c r="X76" s="12">
        <v>548</v>
      </c>
      <c r="Y76" s="12">
        <v>710</v>
      </c>
      <c r="Z76" s="12">
        <v>736</v>
      </c>
      <c r="AA76" s="12">
        <v>700</v>
      </c>
      <c r="AB76" s="12">
        <v>700</v>
      </c>
      <c r="AC76" s="12">
        <v>672</v>
      </c>
      <c r="AD76" s="12">
        <v>700</v>
      </c>
      <c r="AE76" s="12">
        <v>700</v>
      </c>
      <c r="AF76" s="12">
        <v>700</v>
      </c>
      <c r="AG76" s="12">
        <v>705</v>
      </c>
      <c r="AH76" s="12">
        <v>735.014</v>
      </c>
      <c r="AI76" s="12">
        <v>720</v>
      </c>
      <c r="AJ76" s="12">
        <v>720</v>
      </c>
      <c r="AK76" s="4">
        <v>721</v>
      </c>
    </row>
    <row r="77" spans="1:37" ht="11.25" customHeight="1">
      <c r="A77" s="4" t="s">
        <v>80</v>
      </c>
      <c r="B77" s="12">
        <v>15</v>
      </c>
      <c r="C77" s="12">
        <v>130</v>
      </c>
      <c r="D77" s="12">
        <v>130</v>
      </c>
      <c r="E77" s="12">
        <v>191</v>
      </c>
      <c r="F77" s="12">
        <v>229</v>
      </c>
      <c r="G77" s="12">
        <v>183</v>
      </c>
      <c r="H77" s="12">
        <v>175</v>
      </c>
      <c r="I77" s="12">
        <v>168</v>
      </c>
      <c r="J77" s="12">
        <v>168</v>
      </c>
      <c r="K77" s="12">
        <v>186</v>
      </c>
      <c r="L77" s="12">
        <v>253</v>
      </c>
      <c r="M77" s="12">
        <v>244</v>
      </c>
      <c r="N77" s="12">
        <v>252</v>
      </c>
      <c r="O77" s="12">
        <v>23</v>
      </c>
      <c r="P77" s="12">
        <v>259</v>
      </c>
      <c r="Q77" s="12">
        <v>441</v>
      </c>
      <c r="R77" s="12">
        <v>76</v>
      </c>
      <c r="S77" s="12">
        <v>634</v>
      </c>
      <c r="T77" s="12">
        <v>1145</v>
      </c>
      <c r="U77" s="12" t="s">
        <v>49</v>
      </c>
      <c r="V77" s="12" t="s">
        <v>49</v>
      </c>
      <c r="W77" s="12">
        <v>76</v>
      </c>
      <c r="X77" s="12">
        <v>73</v>
      </c>
      <c r="Y77" s="12">
        <v>76</v>
      </c>
      <c r="Z77" s="12">
        <v>76</v>
      </c>
      <c r="AA77" s="12">
        <v>76</v>
      </c>
      <c r="AB77" s="12">
        <v>76</v>
      </c>
      <c r="AC77" s="12">
        <v>77</v>
      </c>
      <c r="AD77" s="12">
        <v>66</v>
      </c>
      <c r="AE77" s="12">
        <v>655</v>
      </c>
      <c r="AF77" s="12">
        <v>1437</v>
      </c>
      <c r="AG77" s="12">
        <v>1457</v>
      </c>
      <c r="AH77" s="12">
        <v>1437</v>
      </c>
      <c r="AI77" s="12">
        <v>651</v>
      </c>
      <c r="AJ77" s="12">
        <v>1372</v>
      </c>
      <c r="AK77" s="4">
        <v>1390</v>
      </c>
    </row>
    <row r="78" spans="1:37" ht="11.25" customHeight="1">
      <c r="A78" s="4" t="s">
        <v>26</v>
      </c>
      <c r="B78" s="12">
        <v>107</v>
      </c>
      <c r="C78" s="12">
        <v>152</v>
      </c>
      <c r="D78" s="12">
        <v>233</v>
      </c>
      <c r="E78" s="12">
        <v>244</v>
      </c>
      <c r="F78" s="12">
        <v>244</v>
      </c>
      <c r="G78" s="12">
        <v>259</v>
      </c>
      <c r="H78" s="12">
        <v>244</v>
      </c>
      <c r="I78" s="12">
        <v>252</v>
      </c>
      <c r="J78" s="12">
        <v>259</v>
      </c>
      <c r="K78" s="12">
        <v>244</v>
      </c>
      <c r="L78" s="12">
        <v>244</v>
      </c>
      <c r="M78" s="12">
        <v>160</v>
      </c>
      <c r="N78" s="12">
        <v>262</v>
      </c>
      <c r="O78" s="12">
        <v>283</v>
      </c>
      <c r="P78" s="12">
        <v>223</v>
      </c>
      <c r="Q78" s="12">
        <v>328</v>
      </c>
      <c r="R78" s="12">
        <v>390</v>
      </c>
      <c r="S78" s="12">
        <v>390</v>
      </c>
      <c r="T78" s="12">
        <v>421</v>
      </c>
      <c r="U78" s="12">
        <v>466</v>
      </c>
      <c r="V78" s="12">
        <v>504</v>
      </c>
      <c r="W78" s="12">
        <v>504</v>
      </c>
      <c r="X78" s="12">
        <v>548</v>
      </c>
      <c r="Y78" s="12">
        <v>446</v>
      </c>
      <c r="Z78" s="12">
        <v>630</v>
      </c>
      <c r="AA78" s="12">
        <v>729</v>
      </c>
      <c r="AB78" s="12">
        <v>686</v>
      </c>
      <c r="AC78" s="12">
        <v>636</v>
      </c>
      <c r="AD78" s="12">
        <v>636</v>
      </c>
      <c r="AE78" s="12">
        <v>625</v>
      </c>
      <c r="AF78" s="12">
        <v>662</v>
      </c>
      <c r="AG78" s="12">
        <v>591</v>
      </c>
      <c r="AH78" s="12">
        <v>620</v>
      </c>
      <c r="AI78" s="12">
        <v>591</v>
      </c>
      <c r="AJ78" s="12">
        <v>591</v>
      </c>
      <c r="AK78" s="4">
        <v>738</v>
      </c>
    </row>
    <row r="79" spans="1:37" ht="11.25" customHeight="1">
      <c r="A79" s="4" t="s">
        <v>27</v>
      </c>
      <c r="B79" s="12" t="s">
        <v>49</v>
      </c>
      <c r="C79" s="12">
        <v>91</v>
      </c>
      <c r="D79" s="12">
        <v>130</v>
      </c>
      <c r="E79" s="12">
        <v>111</v>
      </c>
      <c r="F79" s="12">
        <v>91</v>
      </c>
      <c r="G79" s="12">
        <v>76</v>
      </c>
      <c r="H79" s="12">
        <v>91</v>
      </c>
      <c r="I79" s="12">
        <v>107</v>
      </c>
      <c r="J79" s="12">
        <v>122</v>
      </c>
      <c r="K79" s="12">
        <v>152</v>
      </c>
      <c r="L79" s="12">
        <v>152</v>
      </c>
      <c r="M79" s="12">
        <v>162</v>
      </c>
      <c r="N79" s="12">
        <v>168</v>
      </c>
      <c r="O79" s="12">
        <v>206</v>
      </c>
      <c r="P79" s="12">
        <v>261</v>
      </c>
      <c r="Q79" s="12">
        <v>222</v>
      </c>
      <c r="R79" s="12">
        <v>248</v>
      </c>
      <c r="S79" s="12">
        <v>250</v>
      </c>
      <c r="T79" s="12">
        <v>272</v>
      </c>
      <c r="U79" s="12">
        <v>271</v>
      </c>
      <c r="V79" s="12">
        <v>287</v>
      </c>
      <c r="W79" s="12">
        <v>291</v>
      </c>
      <c r="X79" s="12">
        <v>295</v>
      </c>
      <c r="Y79" s="12">
        <v>345</v>
      </c>
      <c r="Z79" s="12">
        <v>352</v>
      </c>
      <c r="AA79" s="12">
        <v>365</v>
      </c>
      <c r="AB79" s="12">
        <v>382</v>
      </c>
      <c r="AC79" s="12">
        <v>417</v>
      </c>
      <c r="AD79" s="12">
        <v>414</v>
      </c>
      <c r="AE79" s="12">
        <v>413</v>
      </c>
      <c r="AF79" s="12">
        <v>444</v>
      </c>
      <c r="AG79" s="12">
        <v>460</v>
      </c>
      <c r="AH79" s="12">
        <v>460</v>
      </c>
      <c r="AI79" s="12">
        <v>460</v>
      </c>
      <c r="AJ79" s="12">
        <v>467</v>
      </c>
      <c r="AK79" s="4">
        <v>610</v>
      </c>
    </row>
    <row r="80" spans="1:37" ht="11.25" customHeight="1">
      <c r="A80" s="4" t="s">
        <v>28</v>
      </c>
      <c r="B80" s="12">
        <v>46</v>
      </c>
      <c r="C80" s="12">
        <v>107</v>
      </c>
      <c r="D80" s="12">
        <v>107</v>
      </c>
      <c r="E80" s="12">
        <v>152</v>
      </c>
      <c r="F80" s="12">
        <v>152</v>
      </c>
      <c r="G80" s="12">
        <v>152</v>
      </c>
      <c r="H80" s="12">
        <v>152</v>
      </c>
      <c r="I80" s="12">
        <v>183</v>
      </c>
      <c r="J80" s="12">
        <v>198</v>
      </c>
      <c r="K80" s="12">
        <v>231</v>
      </c>
      <c r="L80" s="12">
        <v>229</v>
      </c>
      <c r="M80" s="12" t="s">
        <v>49</v>
      </c>
      <c r="N80" s="12">
        <v>229</v>
      </c>
      <c r="O80" s="12">
        <v>114</v>
      </c>
      <c r="P80" s="12">
        <v>229</v>
      </c>
      <c r="Q80" s="12">
        <v>229</v>
      </c>
      <c r="R80" s="12">
        <v>274</v>
      </c>
      <c r="S80" s="12">
        <v>229</v>
      </c>
      <c r="T80" s="12">
        <v>244</v>
      </c>
      <c r="U80" s="12">
        <v>244</v>
      </c>
      <c r="V80" s="12">
        <v>259</v>
      </c>
      <c r="W80" s="12">
        <v>289</v>
      </c>
      <c r="X80" s="12">
        <v>319</v>
      </c>
      <c r="Y80" s="12">
        <v>349</v>
      </c>
      <c r="Z80" s="12">
        <v>379</v>
      </c>
      <c r="AA80" s="12">
        <v>395</v>
      </c>
      <c r="AB80" s="12">
        <v>420</v>
      </c>
      <c r="AC80" s="12">
        <v>450</v>
      </c>
      <c r="AD80" s="12">
        <v>460</v>
      </c>
      <c r="AE80" s="12">
        <v>467</v>
      </c>
      <c r="AF80" s="12">
        <v>498</v>
      </c>
      <c r="AG80" s="12">
        <v>528</v>
      </c>
      <c r="AH80" s="12">
        <v>489.6</v>
      </c>
      <c r="AI80" s="12">
        <v>490</v>
      </c>
      <c r="AJ80" s="12">
        <v>483</v>
      </c>
      <c r="AK80" s="4">
        <v>500</v>
      </c>
    </row>
    <row r="81" spans="1:37" ht="11.25" customHeight="1">
      <c r="A81" s="4" t="s">
        <v>54</v>
      </c>
      <c r="B81" s="12" t="s">
        <v>49</v>
      </c>
      <c r="C81" s="12">
        <v>107</v>
      </c>
      <c r="D81" s="12">
        <v>152</v>
      </c>
      <c r="E81" s="12">
        <v>152</v>
      </c>
      <c r="F81" s="12">
        <v>152</v>
      </c>
      <c r="G81" s="12">
        <v>152</v>
      </c>
      <c r="H81" s="12">
        <v>152</v>
      </c>
      <c r="I81" s="12">
        <v>160</v>
      </c>
      <c r="J81" s="12">
        <v>229</v>
      </c>
      <c r="K81" s="12">
        <v>229</v>
      </c>
      <c r="L81" s="12">
        <v>277</v>
      </c>
      <c r="M81" s="12">
        <v>305</v>
      </c>
      <c r="N81" s="12">
        <v>305</v>
      </c>
      <c r="O81" s="12">
        <v>298</v>
      </c>
      <c r="P81" s="12">
        <v>320</v>
      </c>
      <c r="Q81" s="12">
        <v>347</v>
      </c>
      <c r="R81" s="12">
        <v>366</v>
      </c>
      <c r="S81" s="12">
        <v>351</v>
      </c>
      <c r="T81" s="12">
        <v>389</v>
      </c>
      <c r="U81" s="12">
        <v>389</v>
      </c>
      <c r="V81" s="12">
        <v>465</v>
      </c>
      <c r="W81" s="12">
        <v>480</v>
      </c>
      <c r="X81" s="12">
        <v>419</v>
      </c>
      <c r="Y81" s="12">
        <v>449</v>
      </c>
      <c r="Z81" s="12">
        <v>449</v>
      </c>
      <c r="AA81" s="12">
        <v>480</v>
      </c>
      <c r="AB81" s="12">
        <v>538</v>
      </c>
      <c r="AC81" s="12">
        <v>495</v>
      </c>
      <c r="AD81" s="12">
        <v>495</v>
      </c>
      <c r="AE81" s="12">
        <v>525</v>
      </c>
      <c r="AF81" s="12">
        <v>659</v>
      </c>
      <c r="AG81" s="12">
        <v>575</v>
      </c>
      <c r="AH81" s="12">
        <v>594.2</v>
      </c>
      <c r="AI81" s="12">
        <v>568</v>
      </c>
      <c r="AJ81" s="12">
        <v>588</v>
      </c>
      <c r="AK81" s="4">
        <v>570</v>
      </c>
    </row>
    <row r="82" spans="1:37" ht="11.25" customHeight="1">
      <c r="A82" s="4" t="s">
        <v>30</v>
      </c>
      <c r="B82" s="12" t="s">
        <v>49</v>
      </c>
      <c r="C82" s="12">
        <v>76</v>
      </c>
      <c r="D82" s="12">
        <v>91</v>
      </c>
      <c r="E82" s="12">
        <v>99</v>
      </c>
      <c r="F82" s="12">
        <v>99</v>
      </c>
      <c r="G82" s="12">
        <v>99</v>
      </c>
      <c r="H82" s="12">
        <v>114</v>
      </c>
      <c r="I82" s="12">
        <v>209</v>
      </c>
      <c r="J82" s="12">
        <v>152</v>
      </c>
      <c r="K82" s="12">
        <v>198</v>
      </c>
      <c r="L82" s="12">
        <v>209</v>
      </c>
      <c r="M82" s="12">
        <v>183</v>
      </c>
      <c r="N82" s="12">
        <v>191</v>
      </c>
      <c r="O82" s="12">
        <v>206</v>
      </c>
      <c r="P82" s="12">
        <v>245</v>
      </c>
      <c r="Q82" s="12">
        <v>279</v>
      </c>
      <c r="R82" s="12">
        <v>287</v>
      </c>
      <c r="S82" s="12">
        <v>315</v>
      </c>
      <c r="T82" s="12">
        <v>315</v>
      </c>
      <c r="U82" s="12">
        <v>502</v>
      </c>
      <c r="V82" s="12">
        <v>356</v>
      </c>
      <c r="W82" s="12">
        <v>435</v>
      </c>
      <c r="X82" s="12">
        <v>315</v>
      </c>
      <c r="Y82" s="12">
        <v>542</v>
      </c>
      <c r="Z82" s="12">
        <v>545</v>
      </c>
      <c r="AA82" s="12">
        <v>575</v>
      </c>
      <c r="AB82" s="12">
        <v>475</v>
      </c>
      <c r="AC82" s="12">
        <v>270</v>
      </c>
      <c r="AD82" s="12">
        <v>146</v>
      </c>
      <c r="AE82" s="12">
        <v>204</v>
      </c>
      <c r="AF82" s="12">
        <v>218</v>
      </c>
      <c r="AG82" s="12">
        <v>200</v>
      </c>
      <c r="AH82" s="12">
        <v>200</v>
      </c>
      <c r="AI82" s="12">
        <v>200</v>
      </c>
      <c r="AJ82" s="12">
        <v>205</v>
      </c>
      <c r="AK82" s="4">
        <v>205</v>
      </c>
    </row>
    <row r="83" spans="1:37" ht="11.25" customHeight="1">
      <c r="A83" s="4" t="s">
        <v>31</v>
      </c>
      <c r="B83" s="12" t="s">
        <v>49</v>
      </c>
      <c r="C83" s="12">
        <v>69</v>
      </c>
      <c r="D83" s="12">
        <v>69</v>
      </c>
      <c r="E83" s="12">
        <v>91</v>
      </c>
      <c r="F83" s="12">
        <v>91</v>
      </c>
      <c r="G83" s="12">
        <v>91</v>
      </c>
      <c r="H83" s="12">
        <v>91</v>
      </c>
      <c r="I83" s="12">
        <v>114</v>
      </c>
      <c r="J83" s="12">
        <v>122</v>
      </c>
      <c r="K83" s="12">
        <v>152</v>
      </c>
      <c r="L83" s="12">
        <v>160</v>
      </c>
      <c r="M83" s="12">
        <v>160</v>
      </c>
      <c r="N83" s="12">
        <v>122</v>
      </c>
      <c r="O83" s="12">
        <v>122</v>
      </c>
      <c r="P83" s="12">
        <v>122</v>
      </c>
      <c r="Q83" s="12">
        <v>122</v>
      </c>
      <c r="R83" s="12">
        <v>122</v>
      </c>
      <c r="S83" s="12">
        <v>122</v>
      </c>
      <c r="T83" s="12">
        <v>122</v>
      </c>
      <c r="U83" s="12">
        <v>122</v>
      </c>
      <c r="V83" s="12">
        <v>150</v>
      </c>
      <c r="W83" s="12">
        <v>120</v>
      </c>
      <c r="X83" s="12">
        <v>120</v>
      </c>
      <c r="Y83" s="12">
        <v>180</v>
      </c>
      <c r="Z83" s="12">
        <v>342</v>
      </c>
      <c r="AA83" s="12">
        <v>281</v>
      </c>
      <c r="AB83" s="12">
        <v>340</v>
      </c>
      <c r="AC83" s="12">
        <v>445</v>
      </c>
      <c r="AD83" s="12">
        <v>444</v>
      </c>
      <c r="AE83" s="12">
        <v>320</v>
      </c>
      <c r="AF83" s="12">
        <v>429</v>
      </c>
      <c r="AG83" s="12">
        <v>320</v>
      </c>
      <c r="AH83" s="12">
        <v>320</v>
      </c>
      <c r="AI83" s="12">
        <v>411</v>
      </c>
      <c r="AJ83" s="12">
        <v>310</v>
      </c>
      <c r="AK83" s="4">
        <v>310</v>
      </c>
    </row>
    <row r="84" spans="1:37" ht="11.25" customHeight="1">
      <c r="A84" s="4" t="s">
        <v>32</v>
      </c>
      <c r="B84" s="12" t="s">
        <v>49</v>
      </c>
      <c r="C84" s="12">
        <v>183</v>
      </c>
      <c r="D84" s="12">
        <v>152</v>
      </c>
      <c r="E84" s="12">
        <v>152</v>
      </c>
      <c r="F84" s="12">
        <v>244</v>
      </c>
      <c r="G84" s="12">
        <v>229</v>
      </c>
      <c r="H84" s="12">
        <v>229</v>
      </c>
      <c r="I84" s="12">
        <v>244</v>
      </c>
      <c r="J84" s="12">
        <v>263</v>
      </c>
      <c r="K84" s="12">
        <v>263</v>
      </c>
      <c r="L84" s="12">
        <v>274</v>
      </c>
      <c r="M84" s="12">
        <v>268</v>
      </c>
      <c r="N84" s="12">
        <v>278</v>
      </c>
      <c r="O84" s="12">
        <v>302</v>
      </c>
      <c r="P84" s="12">
        <v>302</v>
      </c>
      <c r="Q84" s="12">
        <v>282</v>
      </c>
      <c r="R84" s="12">
        <v>297</v>
      </c>
      <c r="S84" s="12">
        <v>282</v>
      </c>
      <c r="T84" s="12">
        <v>389</v>
      </c>
      <c r="U84" s="12">
        <v>355</v>
      </c>
      <c r="V84" s="12">
        <v>465</v>
      </c>
      <c r="W84" s="12">
        <v>555</v>
      </c>
      <c r="X84" s="12">
        <v>663</v>
      </c>
      <c r="Y84" s="12">
        <v>748</v>
      </c>
      <c r="Z84" s="12">
        <v>688</v>
      </c>
      <c r="AA84" s="12">
        <v>679</v>
      </c>
      <c r="AB84" s="12">
        <v>624</v>
      </c>
      <c r="AC84" s="12">
        <v>740</v>
      </c>
      <c r="AD84" s="12">
        <v>903</v>
      </c>
      <c r="AE84" s="12">
        <v>910</v>
      </c>
      <c r="AF84" s="12">
        <v>1224</v>
      </c>
      <c r="AG84" s="12">
        <v>1391</v>
      </c>
      <c r="AH84" s="12">
        <v>1213</v>
      </c>
      <c r="AI84" s="12">
        <v>1186</v>
      </c>
      <c r="AJ84" s="12">
        <v>1191</v>
      </c>
      <c r="AK84" s="4">
        <v>1185</v>
      </c>
    </row>
    <row r="85" spans="1:37" ht="11.25" customHeight="1">
      <c r="A85" s="4" t="s">
        <v>81</v>
      </c>
      <c r="B85" s="12">
        <v>95</v>
      </c>
      <c r="C85" s="12">
        <v>168</v>
      </c>
      <c r="D85" s="12">
        <v>191</v>
      </c>
      <c r="E85" s="12">
        <v>232</v>
      </c>
      <c r="F85" s="12">
        <v>259</v>
      </c>
      <c r="G85" s="12">
        <v>229</v>
      </c>
      <c r="H85" s="12">
        <v>244</v>
      </c>
      <c r="I85" s="12">
        <v>244</v>
      </c>
      <c r="J85" s="12">
        <v>270</v>
      </c>
      <c r="K85" s="12">
        <v>274</v>
      </c>
      <c r="L85" s="12">
        <v>290</v>
      </c>
      <c r="M85" s="12">
        <v>252</v>
      </c>
      <c r="N85" s="12">
        <v>206</v>
      </c>
      <c r="O85" s="12">
        <v>221</v>
      </c>
      <c r="P85" s="12">
        <v>229</v>
      </c>
      <c r="Q85" s="12">
        <v>213</v>
      </c>
      <c r="R85" s="12">
        <v>46</v>
      </c>
      <c r="S85" s="12">
        <v>366</v>
      </c>
      <c r="T85" s="12">
        <v>46</v>
      </c>
      <c r="U85" s="12">
        <v>46</v>
      </c>
      <c r="V85" s="12">
        <v>92</v>
      </c>
      <c r="W85" s="12">
        <v>92</v>
      </c>
      <c r="X85" s="12">
        <v>100</v>
      </c>
      <c r="Y85" s="12">
        <v>76</v>
      </c>
      <c r="Z85" s="12">
        <v>76</v>
      </c>
      <c r="AA85" s="12">
        <v>130</v>
      </c>
      <c r="AB85" s="12">
        <v>150</v>
      </c>
      <c r="AC85" s="12">
        <v>150</v>
      </c>
      <c r="AD85" s="12">
        <v>150</v>
      </c>
      <c r="AE85" s="12">
        <v>724</v>
      </c>
      <c r="AF85" s="12">
        <v>606</v>
      </c>
      <c r="AG85" s="12">
        <v>801</v>
      </c>
      <c r="AH85" s="12">
        <v>575</v>
      </c>
      <c r="AI85" s="12">
        <v>530</v>
      </c>
      <c r="AJ85" s="12">
        <v>530</v>
      </c>
      <c r="AK85" s="4">
        <v>530</v>
      </c>
    </row>
    <row r="86" spans="1:36" ht="11.25" customHeight="1">
      <c r="A86" s="4" t="s">
        <v>34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1.25" customHeight="1">
      <c r="A87" s="4" t="s">
        <v>82</v>
      </c>
      <c r="B87" s="12" t="s">
        <v>49</v>
      </c>
      <c r="C87" s="12" t="s">
        <v>49</v>
      </c>
      <c r="D87" s="12" t="s">
        <v>36</v>
      </c>
      <c r="E87" s="12" t="s">
        <v>36</v>
      </c>
      <c r="F87" s="12" t="s">
        <v>36</v>
      </c>
      <c r="G87" s="12" t="s">
        <v>36</v>
      </c>
      <c r="H87" s="12" t="s">
        <v>36</v>
      </c>
      <c r="I87" s="12" t="s">
        <v>36</v>
      </c>
      <c r="J87" s="12" t="s">
        <v>36</v>
      </c>
      <c r="K87" s="12" t="s">
        <v>36</v>
      </c>
      <c r="L87" s="12" t="s">
        <v>36</v>
      </c>
      <c r="M87" s="12" t="s">
        <v>36</v>
      </c>
      <c r="N87" s="12" t="s">
        <v>36</v>
      </c>
      <c r="O87" s="12" t="s">
        <v>36</v>
      </c>
      <c r="P87" s="12" t="s">
        <v>36</v>
      </c>
      <c r="Q87" s="12" t="s">
        <v>36</v>
      </c>
      <c r="R87" s="12" t="s">
        <v>36</v>
      </c>
      <c r="S87" s="12" t="s">
        <v>36</v>
      </c>
      <c r="T87" s="12" t="s">
        <v>36</v>
      </c>
      <c r="U87" s="12" t="s">
        <v>36</v>
      </c>
      <c r="V87" s="12" t="s">
        <v>36</v>
      </c>
      <c r="W87" s="12" t="s">
        <v>36</v>
      </c>
      <c r="X87" s="12" t="s">
        <v>36</v>
      </c>
      <c r="Y87" s="12" t="s">
        <v>36</v>
      </c>
      <c r="Z87" s="12" t="s">
        <v>36</v>
      </c>
      <c r="AA87" s="12" t="s">
        <v>36</v>
      </c>
      <c r="AB87" s="12" t="s">
        <v>36</v>
      </c>
      <c r="AC87" s="12" t="s">
        <v>36</v>
      </c>
      <c r="AD87" s="12" t="s">
        <v>36</v>
      </c>
      <c r="AE87" s="12" t="s">
        <v>36</v>
      </c>
      <c r="AF87" s="12" t="s">
        <v>36</v>
      </c>
      <c r="AG87" s="12" t="s">
        <v>36</v>
      </c>
      <c r="AH87" s="12" t="s">
        <v>36</v>
      </c>
      <c r="AI87" s="12" t="s">
        <v>36</v>
      </c>
      <c r="AJ87" s="12"/>
    </row>
    <row r="88" spans="1:36" ht="11.25" customHeight="1">
      <c r="A88" s="4" t="s">
        <v>35</v>
      </c>
      <c r="B88" s="12" t="s">
        <v>49</v>
      </c>
      <c r="C88" s="12" t="s">
        <v>49</v>
      </c>
      <c r="D88" s="12" t="s">
        <v>49</v>
      </c>
      <c r="E88" s="12" t="s">
        <v>49</v>
      </c>
      <c r="F88" s="12">
        <v>8</v>
      </c>
      <c r="G88" s="12" t="s">
        <v>49</v>
      </c>
      <c r="H88" s="12">
        <v>30</v>
      </c>
      <c r="I88" s="12">
        <v>46</v>
      </c>
      <c r="J88" s="12">
        <v>97</v>
      </c>
      <c r="K88" s="12">
        <v>152</v>
      </c>
      <c r="L88" s="12">
        <v>152</v>
      </c>
      <c r="M88" s="12">
        <v>30</v>
      </c>
      <c r="N88" s="12" t="s">
        <v>49</v>
      </c>
      <c r="O88" s="12" t="s">
        <v>49</v>
      </c>
      <c r="P88" s="12" t="s">
        <v>49</v>
      </c>
      <c r="Q88" s="12" t="s">
        <v>49</v>
      </c>
      <c r="R88" s="12" t="s">
        <v>49</v>
      </c>
      <c r="S88" s="12" t="s">
        <v>49</v>
      </c>
      <c r="T88" s="12" t="s">
        <v>49</v>
      </c>
      <c r="U88" s="12" t="s">
        <v>49</v>
      </c>
      <c r="V88" s="12" t="s">
        <v>49</v>
      </c>
      <c r="W88" s="12" t="s">
        <v>49</v>
      </c>
      <c r="X88" s="12" t="s">
        <v>49</v>
      </c>
      <c r="Y88" s="12" t="s">
        <v>49</v>
      </c>
      <c r="Z88" s="12" t="s">
        <v>49</v>
      </c>
      <c r="AA88" s="12" t="s">
        <v>49</v>
      </c>
      <c r="AB88" s="12" t="s">
        <v>49</v>
      </c>
      <c r="AC88" s="12" t="s">
        <v>49</v>
      </c>
      <c r="AD88" s="12" t="s">
        <v>49</v>
      </c>
      <c r="AE88" s="12" t="s">
        <v>49</v>
      </c>
      <c r="AF88" s="12" t="s">
        <v>49</v>
      </c>
      <c r="AG88" s="12" t="s">
        <v>49</v>
      </c>
      <c r="AH88" s="12" t="s">
        <v>49</v>
      </c>
      <c r="AI88" s="12" t="s">
        <v>49</v>
      </c>
      <c r="AJ88" s="12"/>
    </row>
    <row r="89" spans="1:37" ht="11.25" customHeight="1">
      <c r="A89" s="8" t="s">
        <v>37</v>
      </c>
      <c r="B89" s="18" t="s">
        <v>49</v>
      </c>
      <c r="C89" s="18" t="s">
        <v>49</v>
      </c>
      <c r="D89" s="18" t="s">
        <v>49</v>
      </c>
      <c r="E89" s="18" t="s">
        <v>49</v>
      </c>
      <c r="F89" s="18">
        <v>8</v>
      </c>
      <c r="G89" s="18" t="s">
        <v>49</v>
      </c>
      <c r="H89" s="18">
        <v>61</v>
      </c>
      <c r="I89" s="18">
        <v>61</v>
      </c>
      <c r="J89" s="18">
        <v>76</v>
      </c>
      <c r="K89" s="18">
        <v>107</v>
      </c>
      <c r="L89" s="18">
        <v>114</v>
      </c>
      <c r="M89" s="18">
        <v>99</v>
      </c>
      <c r="N89" s="18">
        <v>145</v>
      </c>
      <c r="O89" s="18">
        <v>143</v>
      </c>
      <c r="P89" s="18">
        <v>192</v>
      </c>
      <c r="Q89" s="18">
        <v>168</v>
      </c>
      <c r="R89" s="18">
        <v>152</v>
      </c>
      <c r="S89" s="18">
        <v>168</v>
      </c>
      <c r="T89" s="18">
        <v>183</v>
      </c>
      <c r="U89" s="18">
        <v>167</v>
      </c>
      <c r="V89" s="18">
        <v>174</v>
      </c>
      <c r="W89" s="18" t="s">
        <v>49</v>
      </c>
      <c r="X89" s="18" t="s">
        <v>49</v>
      </c>
      <c r="Y89" s="18" t="s">
        <v>49</v>
      </c>
      <c r="Z89" s="18" t="s">
        <v>49</v>
      </c>
      <c r="AA89" s="18" t="s">
        <v>49</v>
      </c>
      <c r="AB89" s="18" t="s">
        <v>49</v>
      </c>
      <c r="AC89" s="18">
        <v>130</v>
      </c>
      <c r="AD89" s="18">
        <v>130</v>
      </c>
      <c r="AE89" s="18">
        <v>137</v>
      </c>
      <c r="AF89" s="18">
        <v>200</v>
      </c>
      <c r="AG89" s="18">
        <v>200</v>
      </c>
      <c r="AH89" s="18">
        <v>200</v>
      </c>
      <c r="AI89" s="18">
        <v>200</v>
      </c>
      <c r="AJ89" s="18">
        <v>202</v>
      </c>
      <c r="AK89" s="18">
        <v>198</v>
      </c>
    </row>
    <row r="90" spans="1:34" ht="11.25" customHeight="1">
      <c r="A90" s="7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ht="11.25" customHeight="1">
      <c r="A91" s="4" t="s">
        <v>85</v>
      </c>
    </row>
    <row r="92" ht="11.25" customHeight="1">
      <c r="A92" s="4" t="s">
        <v>86</v>
      </c>
    </row>
    <row r="93" ht="11.25" customHeight="1">
      <c r="A93" s="4" t="s">
        <v>87</v>
      </c>
    </row>
    <row r="94" ht="11.25" customHeight="1">
      <c r="A94" s="4" t="s">
        <v>88</v>
      </c>
    </row>
    <row r="95" ht="11.25" customHeight="1">
      <c r="A95" s="4" t="s">
        <v>89</v>
      </c>
    </row>
    <row r="96" ht="11.25" customHeight="1">
      <c r="A96" s="4" t="s">
        <v>90</v>
      </c>
    </row>
    <row r="97" ht="11.25" customHeight="1">
      <c r="A97" s="4" t="s">
        <v>91</v>
      </c>
    </row>
    <row r="98" ht="11.25" customHeight="1">
      <c r="A98" s="4" t="s">
        <v>92</v>
      </c>
    </row>
    <row r="99" ht="11.25" customHeight="1">
      <c r="A99" s="4" t="s">
        <v>93</v>
      </c>
    </row>
    <row r="100" ht="11.25" customHeight="1">
      <c r="A100" s="4" t="s">
        <v>94</v>
      </c>
    </row>
    <row r="101" ht="11.25" customHeight="1">
      <c r="A101" s="4" t="s">
        <v>95</v>
      </c>
    </row>
    <row r="102" ht="11.25" customHeight="1">
      <c r="A102" s="4" t="s">
        <v>96</v>
      </c>
    </row>
    <row r="104" s="6" customFormat="1" ht="11.25" customHeight="1">
      <c r="A104" s="6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N11" sqref="N11"/>
    </sheetView>
  </sheetViews>
  <sheetFormatPr defaultColWidth="11.421875" defaultRowHeight="11.25" customHeight="1"/>
  <cols>
    <col min="1" max="1" width="23.421875" style="4" customWidth="1"/>
    <col min="2" max="13" width="11.421875" style="4" customWidth="1"/>
    <col min="14" max="14" width="12.57421875" style="4" bestFit="1" customWidth="1"/>
    <col min="15" max="16384" width="11.421875" style="4" customWidth="1"/>
  </cols>
  <sheetData>
    <row r="1" ht="11.25" customHeight="1">
      <c r="A1" s="5" t="s">
        <v>97</v>
      </c>
    </row>
    <row r="2" ht="11.25" customHeight="1">
      <c r="A2" s="6" t="s">
        <v>9</v>
      </c>
    </row>
    <row r="3" ht="11.25" customHeight="1">
      <c r="A3" s="6"/>
    </row>
    <row r="4" ht="11.25" customHeight="1">
      <c r="A4" s="7"/>
    </row>
    <row r="5" spans="1:15" ht="11.25" customHeight="1">
      <c r="A5" s="8"/>
      <c r="B5" s="33">
        <v>2004</v>
      </c>
      <c r="C5" s="33">
        <v>2005</v>
      </c>
      <c r="D5" s="33">
        <v>2006</v>
      </c>
      <c r="E5" s="33">
        <v>2007</v>
      </c>
      <c r="F5" s="33">
        <v>2008</v>
      </c>
      <c r="G5" s="33">
        <v>2009</v>
      </c>
      <c r="H5" s="33">
        <v>2010</v>
      </c>
      <c r="I5" s="33">
        <v>2011</v>
      </c>
      <c r="J5" s="33">
        <v>2012</v>
      </c>
      <c r="K5" s="33">
        <v>2013</v>
      </c>
      <c r="L5" s="33">
        <v>2014</v>
      </c>
      <c r="M5" s="33">
        <v>2015</v>
      </c>
      <c r="N5" s="33">
        <v>2016</v>
      </c>
      <c r="O5" s="33">
        <v>2017</v>
      </c>
    </row>
    <row r="6" spans="1:15" ht="11.25" customHeight="1">
      <c r="A6" s="5" t="s">
        <v>98</v>
      </c>
      <c r="B6" s="29">
        <v>564056</v>
      </c>
      <c r="C6" s="29">
        <v>596123</v>
      </c>
      <c r="D6" s="29">
        <v>605580</v>
      </c>
      <c r="E6" s="29">
        <v>824605</v>
      </c>
      <c r="F6" s="29">
        <v>1276443</v>
      </c>
      <c r="G6" s="29">
        <v>1143000</v>
      </c>
      <c r="H6" s="29">
        <v>1229027</v>
      </c>
      <c r="I6" s="29">
        <v>928968</v>
      </c>
      <c r="J6" s="29">
        <v>1409559</v>
      </c>
      <c r="K6" s="29">
        <v>1787666</v>
      </c>
      <c r="L6" s="29">
        <v>1489367</v>
      </c>
      <c r="M6" s="34">
        <v>1177566</v>
      </c>
      <c r="N6" s="68">
        <v>1438793</v>
      </c>
      <c r="O6" s="68">
        <v>1402403</v>
      </c>
    </row>
    <row r="7" spans="1:15" ht="11.25" customHeight="1">
      <c r="A7" s="8" t="s">
        <v>99</v>
      </c>
      <c r="B7" s="8">
        <v>111936</v>
      </c>
      <c r="C7" s="8">
        <v>114239</v>
      </c>
      <c r="D7" s="8">
        <v>129999</v>
      </c>
      <c r="E7" s="8">
        <v>165125</v>
      </c>
      <c r="F7" s="31">
        <v>194319</v>
      </c>
      <c r="G7" s="31">
        <v>193279</v>
      </c>
      <c r="H7" s="31">
        <v>192977</v>
      </c>
      <c r="I7" s="31">
        <v>206826</v>
      </c>
      <c r="J7" s="31">
        <v>229838</v>
      </c>
      <c r="K7" s="31">
        <v>245829</v>
      </c>
      <c r="L7" s="31">
        <v>256936</v>
      </c>
      <c r="M7" s="31">
        <v>242215</v>
      </c>
      <c r="N7" s="79">
        <v>271766</v>
      </c>
      <c r="O7" s="66">
        <v>279080</v>
      </c>
    </row>
    <row r="8" ht="11.25" customHeight="1">
      <c r="A8" s="4" t="s">
        <v>100</v>
      </c>
    </row>
    <row r="9" ht="11.25" customHeight="1">
      <c r="A9" s="4" t="s">
        <v>101</v>
      </c>
    </row>
    <row r="11" spans="1:15" ht="11.25" customHeight="1">
      <c r="A11" s="5" t="s">
        <v>130</v>
      </c>
      <c r="B11" s="29">
        <v>1284000</v>
      </c>
      <c r="C11" s="29">
        <v>1500000</v>
      </c>
      <c r="D11" s="29">
        <v>1672000</v>
      </c>
      <c r="E11" s="29">
        <v>1830000</v>
      </c>
      <c r="F11" s="29">
        <v>2573000</v>
      </c>
      <c r="G11" s="29">
        <v>2377000</v>
      </c>
      <c r="H11" s="29">
        <v>2553000</v>
      </c>
      <c r="I11" s="29">
        <v>2160152</v>
      </c>
      <c r="J11" s="29">
        <v>2852000</v>
      </c>
      <c r="K11" s="29">
        <v>3092098</v>
      </c>
      <c r="L11" s="29">
        <v>3082314</v>
      </c>
      <c r="M11" s="29">
        <v>2608249</v>
      </c>
      <c r="N11" s="65">
        <v>2914105</v>
      </c>
      <c r="O11" s="65">
        <v>2984138</v>
      </c>
    </row>
    <row r="12" spans="1:15" ht="11.25" customHeight="1">
      <c r="A12" s="8" t="s">
        <v>99</v>
      </c>
      <c r="B12" s="8">
        <v>193000</v>
      </c>
      <c r="C12" s="8">
        <v>213000</v>
      </c>
      <c r="D12" s="8">
        <v>264000</v>
      </c>
      <c r="E12" s="8">
        <v>279000</v>
      </c>
      <c r="F12" s="31">
        <v>311000</v>
      </c>
      <c r="G12" s="31">
        <v>330000</v>
      </c>
      <c r="H12" s="31">
        <v>333000</v>
      </c>
      <c r="I12" s="31">
        <v>389790</v>
      </c>
      <c r="J12" s="31">
        <v>404000</v>
      </c>
      <c r="K12" s="31">
        <v>401316</v>
      </c>
      <c r="L12" s="31">
        <v>427932</v>
      </c>
      <c r="M12" s="31">
        <v>397465</v>
      </c>
      <c r="N12" s="66">
        <v>441235</v>
      </c>
      <c r="O12" s="66">
        <v>450759</v>
      </c>
    </row>
    <row r="14" ht="11.25" customHeight="1">
      <c r="A14" s="6" t="s">
        <v>44</v>
      </c>
    </row>
    <row r="15" ht="11.25" customHeight="1">
      <c r="A15" s="4" t="s">
        <v>131</v>
      </c>
    </row>
    <row r="16" spans="2:14" ht="11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2:14" ht="11.25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zoomScalePageLayoutView="0" workbookViewId="0" topLeftCell="A1">
      <selection activeCell="H53" sqref="H53"/>
    </sheetView>
  </sheetViews>
  <sheetFormatPr defaultColWidth="11.421875" defaultRowHeight="11.25" customHeight="1"/>
  <cols>
    <col min="1" max="1" width="42.57421875" style="4" customWidth="1"/>
    <col min="2" max="2" width="7.8515625" style="4" customWidth="1"/>
    <col min="3" max="3" width="6.57421875" style="4" customWidth="1"/>
    <col min="4" max="8" width="7.8515625" style="4" customWidth="1"/>
    <col min="9" max="16384" width="11.421875" style="4" customWidth="1"/>
  </cols>
  <sheetData>
    <row r="1" ht="11.25" customHeight="1">
      <c r="A1" s="5" t="s">
        <v>129</v>
      </c>
    </row>
    <row r="2" ht="11.25" customHeight="1">
      <c r="A2" s="6" t="s">
        <v>9</v>
      </c>
    </row>
    <row r="3" ht="11.25" customHeight="1">
      <c r="A3" s="6"/>
    </row>
    <row r="4" ht="11.25" customHeight="1">
      <c r="A4" s="6"/>
    </row>
    <row r="5" spans="1:9" ht="11.25" customHeight="1">
      <c r="A5" s="35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</row>
    <row r="6" spans="1:10" ht="11.25" customHeight="1">
      <c r="A6" s="36" t="s">
        <v>47</v>
      </c>
      <c r="B6" s="34">
        <v>1229027</v>
      </c>
      <c r="C6" s="34">
        <v>928948</v>
      </c>
      <c r="D6" s="34">
        <v>1409559</v>
      </c>
      <c r="E6" s="34">
        <f>SUM(E7:E28)</f>
        <v>1787666</v>
      </c>
      <c r="F6" s="34">
        <f>SUM(F7:F28)</f>
        <v>1489367</v>
      </c>
      <c r="G6" s="34">
        <f>SUM(G7:G28)</f>
        <v>1177566</v>
      </c>
      <c r="H6" s="34">
        <f>SUM(H7:H28)</f>
        <v>1438793</v>
      </c>
      <c r="I6" s="69">
        <f>SUM(I7:I28)</f>
        <v>1402403</v>
      </c>
      <c r="J6" s="64" t="s">
        <v>128</v>
      </c>
    </row>
    <row r="7" spans="1:9" ht="11.25" customHeight="1">
      <c r="A7" s="37" t="s">
        <v>102</v>
      </c>
      <c r="B7" s="38">
        <v>15467</v>
      </c>
      <c r="C7" s="38">
        <v>43906</v>
      </c>
      <c r="D7" s="38">
        <v>7305</v>
      </c>
      <c r="E7" s="38">
        <v>78240</v>
      </c>
      <c r="F7" s="38">
        <v>20774</v>
      </c>
      <c r="G7" s="38">
        <v>32642</v>
      </c>
      <c r="H7" s="74">
        <v>50028</v>
      </c>
      <c r="I7" s="40">
        <v>21466</v>
      </c>
    </row>
    <row r="8" spans="1:9" ht="11.25" customHeight="1">
      <c r="A8" s="39" t="s">
        <v>103</v>
      </c>
      <c r="B8" s="40">
        <v>34216</v>
      </c>
      <c r="C8" s="40">
        <v>31914</v>
      </c>
      <c r="D8" s="40">
        <v>46766</v>
      </c>
      <c r="E8" s="40">
        <v>51025</v>
      </c>
      <c r="F8" s="40">
        <v>60102</v>
      </c>
      <c r="G8" s="40">
        <v>79478</v>
      </c>
      <c r="H8" s="70">
        <v>41996</v>
      </c>
      <c r="I8" s="40">
        <v>47150</v>
      </c>
    </row>
    <row r="9" spans="1:9" ht="11.25" customHeight="1">
      <c r="A9" s="39" t="s">
        <v>104</v>
      </c>
      <c r="B9" s="40">
        <v>44900</v>
      </c>
      <c r="C9" s="40">
        <v>123544</v>
      </c>
      <c r="D9" s="40">
        <v>50327</v>
      </c>
      <c r="E9" s="40">
        <v>67359</v>
      </c>
      <c r="F9" s="40">
        <v>64863</v>
      </c>
      <c r="G9" s="40">
        <v>62070</v>
      </c>
      <c r="H9" s="70">
        <v>77527</v>
      </c>
      <c r="I9" s="70">
        <v>116774</v>
      </c>
    </row>
    <row r="10" spans="1:9" ht="11.25" customHeight="1">
      <c r="A10" s="39" t="s">
        <v>105</v>
      </c>
      <c r="B10" s="40">
        <v>34424</v>
      </c>
      <c r="C10" s="40">
        <v>24439</v>
      </c>
      <c r="D10" s="40">
        <v>36660</v>
      </c>
      <c r="E10" s="40">
        <v>168704</v>
      </c>
      <c r="F10" s="40">
        <v>88385</v>
      </c>
      <c r="G10" s="40">
        <v>51988</v>
      </c>
      <c r="H10" s="70">
        <v>116950</v>
      </c>
      <c r="I10" s="40">
        <v>87122</v>
      </c>
    </row>
    <row r="11" spans="1:9" ht="11.25" customHeight="1">
      <c r="A11" s="39" t="s">
        <v>106</v>
      </c>
      <c r="B11" s="41">
        <v>19423</v>
      </c>
      <c r="C11" s="41">
        <v>14860</v>
      </c>
      <c r="D11" s="41">
        <v>2600</v>
      </c>
      <c r="E11" s="41">
        <v>43415</v>
      </c>
      <c r="F11" s="41">
        <v>136190</v>
      </c>
      <c r="G11" s="41">
        <v>20879</v>
      </c>
      <c r="H11" s="75">
        <v>56282</v>
      </c>
      <c r="I11" s="70">
        <v>17853</v>
      </c>
    </row>
    <row r="12" spans="1:9" ht="11.25" customHeight="1">
      <c r="A12" s="39" t="s">
        <v>107</v>
      </c>
      <c r="B12" s="40">
        <v>12989</v>
      </c>
      <c r="C12" s="40">
        <v>10250</v>
      </c>
      <c r="D12" s="40">
        <v>17714</v>
      </c>
      <c r="E12" s="40">
        <v>37946</v>
      </c>
      <c r="F12" s="40">
        <v>53284</v>
      </c>
      <c r="G12" s="40">
        <v>44217</v>
      </c>
      <c r="H12" s="70">
        <v>82915</v>
      </c>
      <c r="I12" s="40">
        <v>89417</v>
      </c>
    </row>
    <row r="13" spans="1:9" ht="11.25" customHeight="1">
      <c r="A13" s="39" t="s">
        <v>108</v>
      </c>
      <c r="B13" s="40">
        <v>43795</v>
      </c>
      <c r="C13" s="40">
        <v>38950</v>
      </c>
      <c r="D13" s="40">
        <v>47784</v>
      </c>
      <c r="E13" s="40">
        <v>34929</v>
      </c>
      <c r="F13" s="40">
        <v>67569</v>
      </c>
      <c r="G13" s="40">
        <v>25251</v>
      </c>
      <c r="H13" s="40">
        <v>22545</v>
      </c>
      <c r="I13" s="73">
        <v>24055</v>
      </c>
    </row>
    <row r="14" spans="1:9" ht="11.25" customHeight="1">
      <c r="A14" s="39" t="s">
        <v>109</v>
      </c>
      <c r="B14" s="40">
        <v>18993</v>
      </c>
      <c r="C14" s="40">
        <v>11079</v>
      </c>
      <c r="D14" s="40">
        <v>12053</v>
      </c>
      <c r="E14" s="40">
        <v>45382</v>
      </c>
      <c r="F14" s="40">
        <v>24566</v>
      </c>
      <c r="G14" s="40">
        <v>30120</v>
      </c>
      <c r="H14" s="70">
        <v>40390</v>
      </c>
      <c r="I14" s="72">
        <v>22966</v>
      </c>
    </row>
    <row r="15" spans="1:9" ht="11.25" customHeight="1">
      <c r="A15" s="39" t="s">
        <v>110</v>
      </c>
      <c r="B15" s="40">
        <v>55376</v>
      </c>
      <c r="C15" s="40">
        <v>35078</v>
      </c>
      <c r="D15" s="40">
        <v>48654</v>
      </c>
      <c r="E15" s="40">
        <v>55577</v>
      </c>
      <c r="F15" s="40">
        <v>33941</v>
      </c>
      <c r="G15" s="40">
        <v>41965</v>
      </c>
      <c r="H15" s="70">
        <v>50222</v>
      </c>
      <c r="I15" s="40">
        <v>78920</v>
      </c>
    </row>
    <row r="16" spans="1:9" ht="11.25" customHeight="1">
      <c r="A16" s="39" t="s">
        <v>111</v>
      </c>
      <c r="B16" s="41">
        <v>360552</v>
      </c>
      <c r="C16" s="41">
        <v>25690</v>
      </c>
      <c r="D16" s="41">
        <v>122783</v>
      </c>
      <c r="E16" s="41">
        <v>227148</v>
      </c>
      <c r="F16" s="41">
        <v>188719</v>
      </c>
      <c r="G16" s="41">
        <v>29441</v>
      </c>
      <c r="H16" s="75">
        <v>76950</v>
      </c>
      <c r="I16" s="40">
        <v>73788</v>
      </c>
    </row>
    <row r="17" spans="1:9" ht="11.25" customHeight="1">
      <c r="A17" s="39" t="s">
        <v>112</v>
      </c>
      <c r="B17" s="40">
        <v>14962</v>
      </c>
      <c r="C17" s="40">
        <v>7959</v>
      </c>
      <c r="D17" s="40">
        <v>11139</v>
      </c>
      <c r="E17" s="40">
        <v>24083</v>
      </c>
      <c r="F17" s="40">
        <v>19726</v>
      </c>
      <c r="G17" s="40">
        <v>32115</v>
      </c>
      <c r="H17" s="40">
        <v>50407</v>
      </c>
      <c r="I17" s="40">
        <v>41819</v>
      </c>
    </row>
    <row r="18" spans="1:9" ht="11.25" customHeight="1">
      <c r="A18" s="39" t="s">
        <v>113</v>
      </c>
      <c r="B18" s="40">
        <v>69997</v>
      </c>
      <c r="C18" s="40">
        <v>48943</v>
      </c>
      <c r="D18" s="40">
        <v>31572</v>
      </c>
      <c r="E18" s="40">
        <v>27671</v>
      </c>
      <c r="F18" s="40">
        <v>25879</v>
      </c>
      <c r="G18" s="40">
        <v>16939</v>
      </c>
      <c r="H18" s="40">
        <v>16939</v>
      </c>
      <c r="I18" s="40">
        <v>37300</v>
      </c>
    </row>
    <row r="19" spans="1:9" ht="11.25" customHeight="1">
      <c r="A19" s="39" t="s">
        <v>114</v>
      </c>
      <c r="B19" s="40">
        <v>155206</v>
      </c>
      <c r="C19" s="40">
        <v>198807</v>
      </c>
      <c r="D19" s="40">
        <v>231135</v>
      </c>
      <c r="E19" s="40">
        <v>243021</v>
      </c>
      <c r="F19" s="40">
        <v>321225</v>
      </c>
      <c r="G19" s="40">
        <v>166532</v>
      </c>
      <c r="H19" s="70">
        <v>258176</v>
      </c>
      <c r="I19" s="70">
        <v>300285</v>
      </c>
    </row>
    <row r="20" spans="1:9" ht="11.25" customHeight="1">
      <c r="A20" s="39" t="s">
        <v>115</v>
      </c>
      <c r="B20" s="40">
        <v>76769</v>
      </c>
      <c r="C20" s="40">
        <v>32627</v>
      </c>
      <c r="D20" s="40">
        <v>54404</v>
      </c>
      <c r="E20" s="40">
        <v>108635</v>
      </c>
      <c r="F20" s="40">
        <v>61230</v>
      </c>
      <c r="G20" s="40">
        <v>95858</v>
      </c>
      <c r="H20" s="70">
        <v>42016</v>
      </c>
      <c r="I20" s="40">
        <v>42826</v>
      </c>
    </row>
    <row r="21" spans="1:9" ht="11.25" customHeight="1">
      <c r="A21" s="39" t="s">
        <v>116</v>
      </c>
      <c r="B21" s="40">
        <v>28981</v>
      </c>
      <c r="C21" s="40">
        <v>19017</v>
      </c>
      <c r="D21" s="40">
        <v>19911</v>
      </c>
      <c r="E21" s="40">
        <v>18157</v>
      </c>
      <c r="F21" s="40">
        <v>17397</v>
      </c>
      <c r="G21" s="40">
        <v>33358</v>
      </c>
      <c r="H21" s="40">
        <v>65582</v>
      </c>
      <c r="I21" s="40">
        <v>25449</v>
      </c>
    </row>
    <row r="22" spans="1:10" ht="11.25" customHeight="1">
      <c r="A22" s="39" t="s">
        <v>117</v>
      </c>
      <c r="B22" s="40">
        <v>30295</v>
      </c>
      <c r="C22" s="40">
        <v>46339</v>
      </c>
      <c r="D22" s="40">
        <v>38850</v>
      </c>
      <c r="E22" s="62">
        <v>62669</v>
      </c>
      <c r="F22" s="62">
        <v>43448</v>
      </c>
      <c r="G22" s="62">
        <v>70460</v>
      </c>
      <c r="H22" s="76">
        <v>59716</v>
      </c>
      <c r="I22" s="40">
        <v>44943</v>
      </c>
      <c r="J22" s="63" t="s">
        <v>127</v>
      </c>
    </row>
    <row r="23" spans="1:9" ht="11.25" customHeight="1">
      <c r="A23" s="39" t="s">
        <v>118</v>
      </c>
      <c r="B23" s="40">
        <v>63664</v>
      </c>
      <c r="C23" s="40">
        <v>38571</v>
      </c>
      <c r="D23" s="40">
        <v>423825</v>
      </c>
      <c r="E23" s="40">
        <v>56946</v>
      </c>
      <c r="F23" s="40">
        <v>56500</v>
      </c>
      <c r="G23" s="40">
        <v>42611</v>
      </c>
      <c r="H23" s="40">
        <v>83208</v>
      </c>
      <c r="I23" s="40">
        <v>67352</v>
      </c>
    </row>
    <row r="24" spans="1:9" ht="11.25" customHeight="1">
      <c r="A24" s="39" t="s">
        <v>119</v>
      </c>
      <c r="B24" s="40">
        <v>16942</v>
      </c>
      <c r="C24" s="40">
        <v>26500</v>
      </c>
      <c r="D24" s="40">
        <v>117113</v>
      </c>
      <c r="E24" s="40">
        <v>26634</v>
      </c>
      <c r="F24" s="40">
        <v>32678</v>
      </c>
      <c r="G24" s="40">
        <v>25123</v>
      </c>
      <c r="H24" s="70">
        <v>20765</v>
      </c>
      <c r="I24" s="40">
        <v>17702</v>
      </c>
    </row>
    <row r="25" spans="1:9" ht="11.25" customHeight="1">
      <c r="A25" s="39" t="s">
        <v>120</v>
      </c>
      <c r="B25" s="40">
        <v>11370</v>
      </c>
      <c r="C25" s="40">
        <v>23626</v>
      </c>
      <c r="D25" s="40">
        <v>12304</v>
      </c>
      <c r="E25" s="40">
        <v>77384</v>
      </c>
      <c r="F25" s="40">
        <v>44289</v>
      </c>
      <c r="G25" s="40">
        <v>78898</v>
      </c>
      <c r="H25" s="70">
        <v>57720</v>
      </c>
      <c r="I25" s="40">
        <v>59423</v>
      </c>
    </row>
    <row r="26" spans="1:9" ht="11.25" customHeight="1">
      <c r="A26" s="39" t="s">
        <v>121</v>
      </c>
      <c r="B26" s="41">
        <v>83045</v>
      </c>
      <c r="C26" s="41">
        <v>52861</v>
      </c>
      <c r="D26" s="41">
        <v>38391</v>
      </c>
      <c r="E26" s="41">
        <v>294365</v>
      </c>
      <c r="F26" s="41">
        <v>79472</v>
      </c>
      <c r="G26" s="41">
        <v>139295</v>
      </c>
      <c r="H26" s="75">
        <v>101782</v>
      </c>
      <c r="I26" s="40">
        <v>109791</v>
      </c>
    </row>
    <row r="27" spans="1:9" ht="11.25" customHeight="1">
      <c r="A27" s="39" t="s">
        <v>122</v>
      </c>
      <c r="B27" s="40">
        <v>31161</v>
      </c>
      <c r="C27" s="40">
        <v>65488</v>
      </c>
      <c r="D27" s="40">
        <v>35914</v>
      </c>
      <c r="E27" s="40">
        <v>31275</v>
      </c>
      <c r="F27" s="40">
        <v>28963</v>
      </c>
      <c r="G27" s="40">
        <v>47994</v>
      </c>
      <c r="H27" s="40">
        <v>47994</v>
      </c>
      <c r="I27" s="40">
        <v>68524</v>
      </c>
    </row>
    <row r="28" spans="1:9" ht="11.25" customHeight="1">
      <c r="A28" s="42" t="s">
        <v>123</v>
      </c>
      <c r="B28" s="43">
        <v>6500</v>
      </c>
      <c r="C28" s="43">
        <v>8500</v>
      </c>
      <c r="D28" s="43">
        <v>2355</v>
      </c>
      <c r="E28" s="43">
        <v>7101</v>
      </c>
      <c r="F28" s="43">
        <v>20167</v>
      </c>
      <c r="G28" s="43">
        <v>10332</v>
      </c>
      <c r="H28" s="43">
        <v>18683</v>
      </c>
      <c r="I28" s="43">
        <v>7478</v>
      </c>
    </row>
    <row r="29" spans="1:8" ht="11.25" customHeight="1">
      <c r="A29" s="44"/>
      <c r="B29" s="44"/>
      <c r="C29" s="44"/>
      <c r="D29" s="41"/>
      <c r="E29" s="41"/>
      <c r="F29" s="41"/>
      <c r="G29" s="41"/>
      <c r="H29" s="41"/>
    </row>
    <row r="30" spans="1:9" ht="11.25" customHeight="1">
      <c r="A30" s="45"/>
      <c r="B30" s="46">
        <v>2010</v>
      </c>
      <c r="C30" s="46">
        <v>2011</v>
      </c>
      <c r="D30" s="46">
        <v>2012</v>
      </c>
      <c r="E30" s="46">
        <v>2013</v>
      </c>
      <c r="F30" s="46">
        <v>2014</v>
      </c>
      <c r="G30" s="46">
        <v>2015</v>
      </c>
      <c r="H30" s="46">
        <v>2016</v>
      </c>
      <c r="I30" s="46">
        <v>2017</v>
      </c>
    </row>
    <row r="31" spans="1:9" ht="11.25" customHeight="1">
      <c r="A31" s="47" t="s">
        <v>124</v>
      </c>
      <c r="B31" s="48">
        <v>192977</v>
      </c>
      <c r="C31" s="48">
        <v>207000</v>
      </c>
      <c r="D31" s="48">
        <v>229838</v>
      </c>
      <c r="E31" s="48">
        <f>SUM(E32:E53)</f>
        <v>245829</v>
      </c>
      <c r="F31" s="48">
        <f>SUM(F32:F53)</f>
        <v>256936</v>
      </c>
      <c r="G31" s="48">
        <f>SUM(G32:G53)</f>
        <v>242215</v>
      </c>
      <c r="H31" s="48">
        <f>SUM(H32:H53)</f>
        <v>271586</v>
      </c>
      <c r="I31" s="48">
        <f>SUM(I32:I53)</f>
        <v>279080</v>
      </c>
    </row>
    <row r="32" spans="1:9" ht="11.25" customHeight="1">
      <c r="A32" s="49" t="s">
        <v>102</v>
      </c>
      <c r="B32" s="50">
        <v>2039</v>
      </c>
      <c r="C32" s="51">
        <v>14981</v>
      </c>
      <c r="D32" s="51">
        <v>2764</v>
      </c>
      <c r="E32" s="51">
        <v>11786</v>
      </c>
      <c r="F32" s="51">
        <v>8071</v>
      </c>
      <c r="G32" s="51">
        <v>11931</v>
      </c>
      <c r="H32" s="71">
        <v>14505</v>
      </c>
      <c r="I32" s="51">
        <v>7395</v>
      </c>
    </row>
    <row r="33" spans="1:9" ht="11.25" customHeight="1">
      <c r="A33" s="49" t="s">
        <v>103</v>
      </c>
      <c r="B33" s="50">
        <v>7747</v>
      </c>
      <c r="C33" s="51">
        <v>7669</v>
      </c>
      <c r="D33" s="51">
        <v>13088</v>
      </c>
      <c r="E33" s="51">
        <v>11214</v>
      </c>
      <c r="F33" s="51">
        <v>8824</v>
      </c>
      <c r="G33" s="51">
        <v>10122</v>
      </c>
      <c r="H33" s="71">
        <v>8000</v>
      </c>
      <c r="I33" s="51">
        <v>2616</v>
      </c>
    </row>
    <row r="34" spans="1:9" ht="11.25" customHeight="1">
      <c r="A34" s="49" t="s">
        <v>104</v>
      </c>
      <c r="B34" s="50">
        <v>2200</v>
      </c>
      <c r="C34" s="51">
        <v>16586</v>
      </c>
      <c r="D34" s="51">
        <v>12235</v>
      </c>
      <c r="E34" s="51">
        <v>12462</v>
      </c>
      <c r="F34" s="51">
        <v>13326</v>
      </c>
      <c r="G34" s="51">
        <v>11013</v>
      </c>
      <c r="H34" s="71">
        <v>18824</v>
      </c>
      <c r="I34" s="51">
        <v>18700</v>
      </c>
    </row>
    <row r="35" spans="1:9" ht="11.25" customHeight="1">
      <c r="A35" s="49" t="s">
        <v>105</v>
      </c>
      <c r="B35" s="50">
        <v>10169</v>
      </c>
      <c r="C35" s="51">
        <v>7486</v>
      </c>
      <c r="D35" s="51">
        <v>3881</v>
      </c>
      <c r="E35" s="51">
        <v>3930</v>
      </c>
      <c r="F35" s="51">
        <v>10928</v>
      </c>
      <c r="G35" s="51">
        <v>3008</v>
      </c>
      <c r="H35" s="71">
        <v>25899</v>
      </c>
      <c r="I35" s="51">
        <v>19179</v>
      </c>
    </row>
    <row r="36" spans="1:9" ht="11.25" customHeight="1">
      <c r="A36" s="49" t="s">
        <v>106</v>
      </c>
      <c r="B36" s="50">
        <v>1118</v>
      </c>
      <c r="C36" s="51" t="s">
        <v>49</v>
      </c>
      <c r="D36" s="51">
        <v>250</v>
      </c>
      <c r="E36" s="51">
        <v>475</v>
      </c>
      <c r="F36" s="51">
        <v>0</v>
      </c>
      <c r="G36" s="51">
        <v>540</v>
      </c>
      <c r="H36" s="51">
        <v>1480</v>
      </c>
      <c r="I36" s="51">
        <v>3889</v>
      </c>
    </row>
    <row r="37" spans="1:9" ht="11.25" customHeight="1">
      <c r="A37" s="49" t="s">
        <v>107</v>
      </c>
      <c r="B37" s="50">
        <v>1111</v>
      </c>
      <c r="C37" s="51">
        <v>5451</v>
      </c>
      <c r="D37" s="51">
        <v>9182</v>
      </c>
      <c r="E37" s="51">
        <v>11178</v>
      </c>
      <c r="F37" s="51">
        <v>14201</v>
      </c>
      <c r="G37" s="51">
        <v>11129</v>
      </c>
      <c r="H37" s="71">
        <v>12584</v>
      </c>
      <c r="I37" s="51">
        <v>3440</v>
      </c>
    </row>
    <row r="38" spans="1:9" ht="11.25" customHeight="1">
      <c r="A38" s="49" t="s">
        <v>108</v>
      </c>
      <c r="B38" s="50">
        <v>9170</v>
      </c>
      <c r="C38" s="51">
        <v>8137</v>
      </c>
      <c r="D38" s="51">
        <v>11413</v>
      </c>
      <c r="E38" s="51">
        <v>5663</v>
      </c>
      <c r="F38" s="51">
        <v>7471</v>
      </c>
      <c r="G38" s="51">
        <v>7020</v>
      </c>
      <c r="H38" s="71">
        <v>7742</v>
      </c>
      <c r="I38" s="51">
        <v>7554</v>
      </c>
    </row>
    <row r="39" spans="1:9" ht="11.25" customHeight="1">
      <c r="A39" s="49" t="s">
        <v>109</v>
      </c>
      <c r="B39" s="50">
        <v>3265</v>
      </c>
      <c r="C39" s="51">
        <v>1768</v>
      </c>
      <c r="D39" s="51">
        <v>223</v>
      </c>
      <c r="E39" s="51">
        <v>10603</v>
      </c>
      <c r="F39" s="51">
        <v>3759</v>
      </c>
      <c r="G39" s="51">
        <v>5796</v>
      </c>
      <c r="H39" s="71">
        <v>6024</v>
      </c>
      <c r="I39" s="67">
        <v>3221</v>
      </c>
    </row>
    <row r="40" spans="1:9" ht="11.25" customHeight="1">
      <c r="A40" s="49" t="s">
        <v>110</v>
      </c>
      <c r="B40" s="50">
        <v>7999</v>
      </c>
      <c r="C40" s="50">
        <v>10907</v>
      </c>
      <c r="D40" s="50">
        <v>10312</v>
      </c>
      <c r="E40" s="50">
        <v>11693</v>
      </c>
      <c r="F40" s="50">
        <v>9145</v>
      </c>
      <c r="G40" s="50">
        <v>6811</v>
      </c>
      <c r="H40" s="77">
        <v>12656</v>
      </c>
      <c r="I40" s="51">
        <v>42845</v>
      </c>
    </row>
    <row r="41" spans="1:9" ht="11.25" customHeight="1">
      <c r="A41" s="49" t="s">
        <v>111</v>
      </c>
      <c r="B41" s="51">
        <v>10454</v>
      </c>
      <c r="C41" s="51">
        <v>8058</v>
      </c>
      <c r="D41" s="51">
        <v>14814</v>
      </c>
      <c r="E41" s="51">
        <v>11641</v>
      </c>
      <c r="F41" s="51">
        <v>10684</v>
      </c>
      <c r="G41" s="51">
        <v>11039</v>
      </c>
      <c r="H41" s="71">
        <v>11842</v>
      </c>
      <c r="I41" s="51">
        <v>9164</v>
      </c>
    </row>
    <row r="42" spans="1:9" ht="11.25" customHeight="1">
      <c r="A42" s="49" t="s">
        <v>112</v>
      </c>
      <c r="B42" s="50">
        <v>7628</v>
      </c>
      <c r="C42" s="51">
        <v>947</v>
      </c>
      <c r="D42" s="51">
        <v>6445</v>
      </c>
      <c r="E42" s="51">
        <v>5873</v>
      </c>
      <c r="F42" s="51">
        <v>6791</v>
      </c>
      <c r="G42" s="51">
        <v>6224</v>
      </c>
      <c r="H42" s="51">
        <v>10144</v>
      </c>
      <c r="I42" s="51">
        <v>713</v>
      </c>
    </row>
    <row r="43" spans="1:9" ht="11.25" customHeight="1">
      <c r="A43" s="49" t="s">
        <v>113</v>
      </c>
      <c r="B43" s="50">
        <v>6501</v>
      </c>
      <c r="C43" s="51">
        <v>5503</v>
      </c>
      <c r="D43" s="51">
        <v>5798</v>
      </c>
      <c r="E43" s="51">
        <v>6809</v>
      </c>
      <c r="F43" s="51">
        <v>4376</v>
      </c>
      <c r="G43" s="51">
        <v>1624</v>
      </c>
      <c r="H43" s="51">
        <v>1624</v>
      </c>
      <c r="I43" s="51">
        <v>3541</v>
      </c>
    </row>
    <row r="44" spans="1:9" ht="11.25" customHeight="1">
      <c r="A44" s="49" t="s">
        <v>114</v>
      </c>
      <c r="B44" s="50">
        <v>21343</v>
      </c>
      <c r="C44" s="51">
        <v>30560</v>
      </c>
      <c r="D44" s="51">
        <v>34374</v>
      </c>
      <c r="E44" s="51">
        <v>37844</v>
      </c>
      <c r="F44" s="51">
        <v>54294</v>
      </c>
      <c r="G44" s="51">
        <v>24558</v>
      </c>
      <c r="H44" s="71">
        <v>13986</v>
      </c>
      <c r="I44" s="71">
        <v>44980</v>
      </c>
    </row>
    <row r="45" spans="1:9" ht="11.25" customHeight="1">
      <c r="A45" s="49" t="s">
        <v>115</v>
      </c>
      <c r="B45" s="50">
        <v>18515</v>
      </c>
      <c r="C45" s="51">
        <v>7690</v>
      </c>
      <c r="D45" s="51">
        <v>10285</v>
      </c>
      <c r="E45" s="51">
        <v>6976</v>
      </c>
      <c r="F45" s="51">
        <v>15802</v>
      </c>
      <c r="G45" s="51">
        <v>25847</v>
      </c>
      <c r="H45" s="71">
        <v>12397</v>
      </c>
      <c r="I45" s="51">
        <v>16139</v>
      </c>
    </row>
    <row r="46" spans="1:9" ht="11.25" customHeight="1">
      <c r="A46" s="49" t="s">
        <v>116</v>
      </c>
      <c r="B46" s="50">
        <v>10596</v>
      </c>
      <c r="C46" s="51">
        <v>10494</v>
      </c>
      <c r="D46" s="51">
        <v>6687</v>
      </c>
      <c r="E46" s="51">
        <v>10319</v>
      </c>
      <c r="F46" s="51">
        <v>9616</v>
      </c>
      <c r="G46" s="51">
        <v>11666</v>
      </c>
      <c r="H46" s="51">
        <v>10336</v>
      </c>
      <c r="I46" s="51">
        <v>5421</v>
      </c>
    </row>
    <row r="47" spans="1:9" ht="11.25" customHeight="1">
      <c r="A47" s="49" t="s">
        <v>117</v>
      </c>
      <c r="B47" s="50">
        <v>10974</v>
      </c>
      <c r="C47" s="51">
        <v>9392</v>
      </c>
      <c r="D47" s="51">
        <v>12821</v>
      </c>
      <c r="E47" s="51">
        <v>10712</v>
      </c>
      <c r="F47" s="51">
        <v>10464</v>
      </c>
      <c r="G47" s="51">
        <v>9728</v>
      </c>
      <c r="H47" s="51">
        <v>14636</v>
      </c>
      <c r="I47" s="51">
        <v>10725</v>
      </c>
    </row>
    <row r="48" spans="1:9" ht="11.25" customHeight="1">
      <c r="A48" s="49" t="s">
        <v>118</v>
      </c>
      <c r="B48" s="50">
        <v>14405</v>
      </c>
      <c r="C48" s="51">
        <v>17299</v>
      </c>
      <c r="D48" s="51">
        <v>18151</v>
      </c>
      <c r="E48" s="51">
        <v>10552</v>
      </c>
      <c r="F48" s="51">
        <v>14580</v>
      </c>
      <c r="G48" s="51">
        <v>15892</v>
      </c>
      <c r="H48" s="51">
        <v>14241</v>
      </c>
      <c r="I48" s="51">
        <v>10865</v>
      </c>
    </row>
    <row r="49" spans="1:9" ht="11.25" customHeight="1">
      <c r="A49" s="49" t="s">
        <v>119</v>
      </c>
      <c r="B49" s="50">
        <v>7873</v>
      </c>
      <c r="C49" s="51">
        <v>7646</v>
      </c>
      <c r="D49" s="51">
        <v>23698</v>
      </c>
      <c r="E49" s="51">
        <v>10050</v>
      </c>
      <c r="F49" s="51">
        <v>9929</v>
      </c>
      <c r="G49" s="51">
        <v>11164</v>
      </c>
      <c r="H49" s="71">
        <v>13360</v>
      </c>
      <c r="I49" s="51">
        <v>5743</v>
      </c>
    </row>
    <row r="50" spans="1:9" ht="11.25" customHeight="1">
      <c r="A50" s="49" t="s">
        <v>120</v>
      </c>
      <c r="B50" s="50">
        <v>4342</v>
      </c>
      <c r="C50" s="51">
        <v>6040</v>
      </c>
      <c r="D50" s="51">
        <v>4175</v>
      </c>
      <c r="E50" s="51">
        <v>24722</v>
      </c>
      <c r="F50" s="51">
        <v>11365</v>
      </c>
      <c r="G50" s="51">
        <v>27432</v>
      </c>
      <c r="H50" s="71">
        <v>17682</v>
      </c>
      <c r="I50" s="51">
        <v>16096</v>
      </c>
    </row>
    <row r="51" spans="1:9" ht="11.25" customHeight="1">
      <c r="A51" s="49" t="s">
        <v>121</v>
      </c>
      <c r="B51" s="50">
        <v>26704</v>
      </c>
      <c r="C51" s="51">
        <v>22502</v>
      </c>
      <c r="D51" s="51">
        <v>17555</v>
      </c>
      <c r="E51" s="51">
        <v>25104</v>
      </c>
      <c r="F51" s="51">
        <v>24870</v>
      </c>
      <c r="G51" s="51">
        <v>19366</v>
      </c>
      <c r="H51" s="71">
        <v>30299</v>
      </c>
      <c r="I51" s="51">
        <v>36234</v>
      </c>
    </row>
    <row r="52" spans="1:9" ht="11.25" customHeight="1">
      <c r="A52" s="49" t="s">
        <v>122</v>
      </c>
      <c r="B52" s="50">
        <v>7874</v>
      </c>
      <c r="C52" s="51">
        <v>7034</v>
      </c>
      <c r="D52" s="51">
        <v>11232</v>
      </c>
      <c r="E52" s="51">
        <v>5545</v>
      </c>
      <c r="F52" s="51">
        <v>7780</v>
      </c>
      <c r="G52" s="51">
        <v>8408</v>
      </c>
      <c r="H52" s="51">
        <v>8408</v>
      </c>
      <c r="I52" s="67">
        <v>6408</v>
      </c>
    </row>
    <row r="53" spans="1:9" ht="11.25" customHeight="1">
      <c r="A53" s="52" t="s">
        <v>123</v>
      </c>
      <c r="B53" s="53">
        <v>950</v>
      </c>
      <c r="C53" s="54">
        <v>850</v>
      </c>
      <c r="D53" s="54">
        <v>455</v>
      </c>
      <c r="E53" s="54">
        <v>678</v>
      </c>
      <c r="F53" s="54">
        <v>660</v>
      </c>
      <c r="G53" s="54">
        <v>1897</v>
      </c>
      <c r="H53" s="78">
        <v>4917</v>
      </c>
      <c r="I53" s="51">
        <v>4212</v>
      </c>
    </row>
    <row r="54" spans="1:6" ht="11.25" customHeight="1">
      <c r="A54" s="44"/>
      <c r="B54" s="44"/>
      <c r="C54" s="44"/>
      <c r="D54" s="44"/>
      <c r="E54" s="44"/>
      <c r="F54" s="44"/>
    </row>
    <row r="55" spans="1:6" ht="11.25" customHeight="1">
      <c r="A55" s="44"/>
      <c r="B55" s="44"/>
      <c r="C55" s="44"/>
      <c r="D55" s="44"/>
      <c r="E55" s="44"/>
      <c r="F55" s="44"/>
    </row>
    <row r="56" ht="11.25" customHeight="1">
      <c r="A56" s="6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gwendoline.volat gwendoline.volat</dc:creator>
  <cp:keywords/>
  <dc:description/>
  <cp:lastModifiedBy>myriam.barrier</cp:lastModifiedBy>
  <cp:lastPrinted>2019-01-28T09:23:10Z</cp:lastPrinted>
  <dcterms:created xsi:type="dcterms:W3CDTF">2018-01-04T13:18:53Z</dcterms:created>
  <dcterms:modified xsi:type="dcterms:W3CDTF">2019-01-29T11:37:25Z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