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3" activeTab="7"/>
  </bookViews>
  <sheets>
    <sheet name="Sommaire" sheetId="1" r:id="rId1"/>
    <sheet name="Carte 1" sheetId="2" r:id="rId2"/>
    <sheet name="Tab 1 Fréquentation TN" sheetId="3" r:id="rId3"/>
    <sheet name="Tab 2 Fréquentation CDN" sheetId="4" r:id="rId4"/>
    <sheet name="Tab 3" sheetId="5" r:id="rId5"/>
    <sheet name="Tab 4 Spectacles de rue" sheetId="6" r:id="rId6"/>
    <sheet name="Tab 5" sheetId="7" r:id="rId7"/>
    <sheet name="Tab 6" sheetId="8" r:id="rId8"/>
  </sheets>
  <definedNames/>
  <calcPr fullCalcOnLoad="1"/>
</workbook>
</file>

<file path=xl/sharedStrings.xml><?xml version="1.0" encoding="utf-8"?>
<sst xmlns="http://schemas.openxmlformats.org/spreadsheetml/2006/main" count="186" uniqueCount="153">
  <si>
    <t>Théâtres et spectacles : SOMMAIRE</t>
  </si>
  <si>
    <t>Unités et %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</si>
  <si>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</si>
  <si>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</si>
  <si>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</si>
  <si>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</si>
  <si>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</si>
  <si>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</si>
  <si>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</si>
  <si>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</si>
  <si>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</si>
  <si>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</si>
  <si>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</si>
  <si>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Représentations</t>
  </si>
  <si>
    <t>Théâtre national de la Colline</t>
  </si>
  <si>
    <t>Théâtre national de l'Odéon</t>
  </si>
  <si>
    <t>Théâtre national de Strasbourg</t>
  </si>
  <si>
    <t>Ensemble des entrées</t>
  </si>
  <si>
    <t>Unités</t>
  </si>
  <si>
    <t>Représentations au siège</t>
  </si>
  <si>
    <t>Total</t>
  </si>
  <si>
    <t>Théâtre</t>
  </si>
  <si>
    <t>Autres disciplines</t>
  </si>
  <si>
    <t xml:space="preserve">    Musique</t>
  </si>
  <si>
    <t xml:space="preserve">    Danse</t>
  </si>
  <si>
    <t xml:space="preserve">    Pluridisciplinaire</t>
  </si>
  <si>
    <t>Nombre de structures</t>
  </si>
  <si>
    <t>Représentations en tournée</t>
  </si>
  <si>
    <t>Fréquentation au siège</t>
  </si>
  <si>
    <t>Nombre de représentations</t>
  </si>
  <si>
    <t>Tableau 4 :  Fréquentation des spectacles de rue en 2008</t>
  </si>
  <si>
    <t>Sur 100 Français âgés de 15 ans et plus, ont fréquenté…</t>
  </si>
  <si>
    <t>Grand événement national (défilé du 14 Juillet, fête de la musique, etc.)</t>
  </si>
  <si>
    <t>Animation dans un lieu commercial (centre commercial, foire, brocante, marché, etc.)</t>
  </si>
  <si>
    <t>Fête locale ou animation dans les rues d'une ville</t>
  </si>
  <si>
    <t>Musicien, jongleur, statue vivante etc. dans la rue</t>
  </si>
  <si>
    <t>Festivals d'arts de la rue</t>
  </si>
  <si>
    <t>Autre festival (théâtre, musique, cinéma, etc.)</t>
  </si>
  <si>
    <t>Scènes nationales</t>
  </si>
  <si>
    <t>2016-2017</t>
  </si>
  <si>
    <t>2017-2018</t>
  </si>
  <si>
    <t>Théâtres nationaux</t>
  </si>
  <si>
    <t>Scènes conventionnées</t>
  </si>
  <si>
    <t>Pôles nationaux des arts du cirques</t>
  </si>
  <si>
    <t>Centres de développement chorégraphiques</t>
  </si>
  <si>
    <t>Ensemble</t>
  </si>
  <si>
    <t>Part des représentations de spectacles mis en scène par des femmes</t>
  </si>
  <si>
    <t>Nombre de spectacles</t>
  </si>
  <si>
    <t>Part des spectacles mis en scène par des femmes</t>
  </si>
  <si>
    <t>Nombre de spectacles jeune public</t>
  </si>
  <si>
    <t>Part des spectacles jeune public mis en scène par des femmes</t>
  </si>
  <si>
    <t>Répartition des femmes par fonction</t>
  </si>
  <si>
    <t>Part de femmes ayant écrit le spectacle</t>
  </si>
  <si>
    <t>Part de femmes ayant réalisé l'adaptation</t>
  </si>
  <si>
    <t>-</t>
  </si>
  <si>
    <t>Part de femmes ayant réalisé la traduction</t>
  </si>
  <si>
    <t>Part de femmes ayant réalisé la mise en scène</t>
  </si>
  <si>
    <t>Part de femmes ayant réalisé la scénographie</t>
  </si>
  <si>
    <t>Part de femmes ayant réalisé la chorégraphie</t>
  </si>
  <si>
    <t>Source : Les Archives du spectacle, Ministre de la Culture, Direction générale de la création artistique, 2019</t>
  </si>
  <si>
    <t>Tableau 27 - Part des femmes parmi les directeur.rice.s des lieux de création et de diffusion des arts plastiques et du spectacle vivant subventionnés par le ministère de la Culture*, 2013-2017</t>
  </si>
  <si>
    <t>Au 1er janvier 2019</t>
  </si>
  <si>
    <r>
      <t>Au 1</t>
    </r>
    <r>
      <rPr>
        <b/>
        <vertAlign val="superscript"/>
        <sz val="8"/>
        <color indexed="8"/>
        <rFont val="Arial"/>
        <family val="2"/>
      </rPr>
      <t>er</t>
    </r>
    <r>
      <rPr>
        <b/>
        <sz val="8"/>
        <color indexed="8"/>
        <rFont val="Arial"/>
        <family val="2"/>
      </rPr>
      <t>janvier 2018</t>
    </r>
  </si>
  <si>
    <r>
      <t>Au 1</t>
    </r>
    <r>
      <rPr>
        <b/>
        <vertAlign val="superscript"/>
        <sz val="8"/>
        <color indexed="8"/>
        <rFont val="Arial"/>
        <family val="2"/>
      </rPr>
      <t>er</t>
    </r>
    <r>
      <rPr>
        <b/>
        <sz val="8"/>
        <color indexed="8"/>
        <rFont val="Arial"/>
        <family val="2"/>
      </rPr>
      <t>janvier 2017</t>
    </r>
  </si>
  <si>
    <r>
      <t>Au 1</t>
    </r>
    <r>
      <rPr>
        <b/>
        <vertAlign val="superscript"/>
        <sz val="8"/>
        <color indexed="8"/>
        <rFont val="Arial"/>
        <family val="2"/>
      </rPr>
      <t>er</t>
    </r>
    <r>
      <rPr>
        <b/>
        <sz val="8"/>
        <color indexed="8"/>
        <rFont val="Arial"/>
        <family val="2"/>
      </rPr>
      <t>janvier 2016</t>
    </r>
  </si>
  <si>
    <r>
      <t>Au 1</t>
    </r>
    <r>
      <rPr>
        <b/>
        <vertAlign val="superscript"/>
        <sz val="8"/>
        <color indexed="8"/>
        <rFont val="Arial"/>
        <family val="2"/>
      </rPr>
      <t>er</t>
    </r>
    <r>
      <rPr>
        <b/>
        <sz val="8"/>
        <color indexed="8"/>
        <rFont val="Arial"/>
        <family val="2"/>
      </rPr>
      <t>janvier 2015</t>
    </r>
  </si>
  <si>
    <r>
      <t>Au 1</t>
    </r>
    <r>
      <rPr>
        <b/>
        <vertAlign val="superscript"/>
        <sz val="8"/>
        <color indexed="8"/>
        <rFont val="Arial"/>
        <family val="2"/>
      </rPr>
      <t>er</t>
    </r>
    <r>
      <rPr>
        <b/>
        <sz val="8"/>
        <color indexed="8"/>
        <rFont val="Arial"/>
        <family val="2"/>
      </rPr>
      <t>janvier 2014</t>
    </r>
  </si>
  <si>
    <t>Part mixte</t>
  </si>
  <si>
    <t>Part des hommes</t>
  </si>
  <si>
    <t>Part des femmes</t>
  </si>
  <si>
    <t>Part de directrices</t>
  </si>
  <si>
    <t>Centres chorégraphiques nationaux (CCN)</t>
  </si>
  <si>
    <t>Centres d'art</t>
  </si>
  <si>
    <t>Centres de développement chorégraphique (CDC)</t>
  </si>
  <si>
    <t>Centres nationaux de création musicale (CNCM)</t>
  </si>
  <si>
    <t>Centres nationaux des arts de la rue et assimilés (CNAREP)</t>
  </si>
  <si>
    <t>Fonds régionaux d'art contemporain (FRAC)</t>
  </si>
  <si>
    <t>Opéras**</t>
  </si>
  <si>
    <t>Orchestres</t>
  </si>
  <si>
    <t>Pôles nationaux des arts du cirque (PNAC)</t>
  </si>
  <si>
    <t>Scènes de musiques actuelles (SMAC)</t>
  </si>
  <si>
    <t>Scènes Nationales</t>
  </si>
  <si>
    <t>(*) : structures subventionnées dans le cadre du programme 131</t>
  </si>
  <si>
    <t>** : Il n'y a plus que cinq opéras nationaux, ce qui explique la rupture de série avec 2017</t>
  </si>
  <si>
    <t>Note : Hors structures nationales</t>
  </si>
  <si>
    <t>Source : Ministère de la Culture, Direction générale de la création artistique, 2019</t>
  </si>
  <si>
    <t>* Hors théâtre national de Chaillot, dont l'activité est prise en compte dans la fiche Danse.</t>
  </si>
  <si>
    <t># Salle Richelieu uniquement, non compris l'activité du Studio-théâtre.</t>
  </si>
  <si>
    <t>Comédie-Française #</t>
  </si>
  <si>
    <t>Tableau 1 : Activité des théâtres nationaux*, saison 2010-2011 à 2017-2018</t>
  </si>
  <si>
    <t>Source : DGCA/DEPS, Ministère de la Culture et de la Communication, 2019</t>
  </si>
  <si>
    <t>Evolution 2015-2016 / 2016-2017</t>
  </si>
  <si>
    <t>Source : Direction générale de la création artistique, Ministère de la Culture et de la Communication, 2019</t>
  </si>
  <si>
    <t>Région</t>
  </si>
  <si>
    <t>Auvergne-Rhône-Alpes</t>
  </si>
  <si>
    <t>Bourgogne-Franche-Comté</t>
  </si>
  <si>
    <t>Bretagne</t>
  </si>
  <si>
    <t>Centre-Val de Loire</t>
  </si>
  <si>
    <t>Grand Est</t>
  </si>
  <si>
    <t>Guadeloupe</t>
  </si>
  <si>
    <t>Guyane</t>
  </si>
  <si>
    <t>Hauts-de-France</t>
  </si>
  <si>
    <t>Île-de-France</t>
  </si>
  <si>
    <t>Martinique</t>
  </si>
  <si>
    <t>Normandie</t>
  </si>
  <si>
    <t>Nouvelle-Aquitaine</t>
  </si>
  <si>
    <t>Occitanie</t>
  </si>
  <si>
    <t>Pays de la Loire</t>
  </si>
  <si>
    <t>Provence-Alpes-Côte d'Azur</t>
  </si>
  <si>
    <t>Arts de la rue</t>
  </si>
  <si>
    <t>Cirque</t>
  </si>
  <si>
    <t>Cirque, danse, performance, musique</t>
  </si>
  <si>
    <t>Conte</t>
  </si>
  <si>
    <t>Cultures d'Afrique</t>
  </si>
  <si>
    <t>Humour, conte, musique</t>
  </si>
  <si>
    <t>Jeune public</t>
  </si>
  <si>
    <t>Lecture, spectacles</t>
  </si>
  <si>
    <t>Littérature et Spectacle Vivant</t>
  </si>
  <si>
    <t>Marionnettes</t>
  </si>
  <si>
    <t>Mime</t>
  </si>
  <si>
    <t>Musique, cirque, humour</t>
  </si>
  <si>
    <t>Musiques actuelles et Arts de la rue</t>
  </si>
  <si>
    <t>Musiques et arts de la rue</t>
  </si>
  <si>
    <t>Spectacle vivant et arts de la table</t>
  </si>
  <si>
    <t>Spectacle vivant, arts visuels, goût</t>
  </si>
  <si>
    <t>Théâtre espagnol</t>
  </si>
  <si>
    <t>Théâtre, Musiques actuelles</t>
  </si>
  <si>
    <t>Théâtre, poésie, musique</t>
  </si>
  <si>
    <t>Domaines</t>
  </si>
  <si>
    <t>Pluridisciplinaire</t>
  </si>
  <si>
    <t>Tableau 2 : Programmation et fréquentation des centres dramatiques nationaux, saison 2011-2012 – saison 2016-2017</t>
  </si>
  <si>
    <t>Centres dramatiques nationaux (CDN)</t>
  </si>
  <si>
    <t>Centres dramatiques nationaux</t>
  </si>
  <si>
    <t xml:space="preserve">Source : Panorama des festivals - version du fichier au 16/04/2019 - retraitements DEPS
</t>
  </si>
  <si>
    <t xml:space="preserve"> </t>
  </si>
  <si>
    <t>2017/2018</t>
  </si>
  <si>
    <t>Tableau 3 - Festivals de théâtre en 2018</t>
  </si>
  <si>
    <t>Carte 1 : Etablissements labellisés de spectacle vivant en 2019</t>
  </si>
  <si>
    <t>14 centre nationaux des arts de la rue et de l’espace public</t>
  </si>
  <si>
    <t>12 pôles nationaux des arts du cirque</t>
  </si>
  <si>
    <t xml:space="preserve">74 scènes nationales </t>
  </si>
  <si>
    <t xml:space="preserve">123 scènes conventionnées </t>
  </si>
  <si>
    <t>38 centres dramatiques nationaux</t>
  </si>
  <si>
    <t>Source : DGCA / Deps, Ministère de la Culture, 2019</t>
  </si>
  <si>
    <t>Tableau 1 : Activité des théâtres nationaux (hors théâtre national de Chaillot), saison 2009-2010 à 2015-2016</t>
  </si>
  <si>
    <t>Tableau 2 : Programmation et fréquentation des centres dramatiques régionaux et nationaux*, saison 2008-2009 – saison 2015-2016</t>
  </si>
  <si>
    <t>Tableau 3 : Activité des théâtres privés en 2016</t>
  </si>
  <si>
    <t>Tableau 5 : Part des femmes à la direction d'un établissement labellisé de spectacle vivant en 2018</t>
  </si>
  <si>
    <t>Tableau 6- Répartition des spectacles programmés selon le sexe de la personne les ayant écrit, adapté, traduit, mis en scène, scénographié et chorégraphié, saison 2017-2018</t>
  </si>
  <si>
    <t>Carte 1 : Répartition des établissements labellisés de création et diffusion</t>
  </si>
  <si>
    <t>Source : Enquête Pratiques culturelles des Français, Deps, Ministère de la Culture, 2008</t>
  </si>
  <si>
    <t>En %</t>
  </si>
  <si>
    <t>Unités et 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</si>
</sst>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7];[Red]\-#,##0.00\ [$€-407]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66">
    <font>
      <sz val="11"/>
      <color indexed="8"/>
      <name val="Arial"/>
      <family val="0"/>
    </font>
    <font>
      <sz val="10"/>
      <name val="Arial"/>
      <family val="0"/>
    </font>
    <font>
      <b/>
      <i/>
      <u val="single"/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sz val="8"/>
      <color indexed="26"/>
      <name val="Arial"/>
      <family val="2"/>
    </font>
    <font>
      <sz val="8"/>
      <color indexed="26"/>
      <name val="Arial"/>
      <family val="2"/>
    </font>
    <font>
      <sz val="11"/>
      <color indexed="22"/>
      <name val="Arial"/>
      <family val="2"/>
    </font>
    <font>
      <sz val="8"/>
      <color indexed="31"/>
      <name val="Arial"/>
      <family val="2"/>
    </font>
    <font>
      <b/>
      <sz val="8"/>
      <color indexed="31"/>
      <name val="Arial"/>
      <family val="2"/>
    </font>
    <font>
      <i/>
      <sz val="8"/>
      <color indexed="8"/>
      <name val="Arial"/>
      <family val="2"/>
    </font>
    <font>
      <i/>
      <sz val="8"/>
      <color indexed="22"/>
      <name val="Arial"/>
      <family val="2"/>
    </font>
    <font>
      <i/>
      <sz val="8"/>
      <color indexed="31"/>
      <name val="Arial"/>
      <family val="2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i/>
      <sz val="8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2" tint="-0.24997000396251678"/>
      <name val="Arial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3" fillId="0" borderId="0" applyBorder="0" applyProtection="0">
      <alignment horizontal="center"/>
    </xf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4" fillId="0" borderId="0" applyBorder="0" applyProtection="0">
      <alignment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9" fontId="54" fillId="0" borderId="0" applyBorder="0" applyAlignment="0" applyProtection="0"/>
    <xf numFmtId="0" fontId="2" fillId="0" borderId="0" applyBorder="0" applyProtection="0">
      <alignment/>
    </xf>
    <xf numFmtId="166" fontId="2" fillId="0" borderId="0" applyBorder="0" applyProtection="0">
      <alignment/>
    </xf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Border="0" applyProtection="0">
      <alignment horizontal="center" textRotation="90"/>
    </xf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16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9" fontId="5" fillId="0" borderId="13" xfId="0" applyNumberFormat="1" applyFont="1" applyBorder="1" applyAlignment="1">
      <alignment/>
    </xf>
    <xf numFmtId="9" fontId="5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 horizontal="right"/>
    </xf>
    <xf numFmtId="0" fontId="5" fillId="0" borderId="14" xfId="0" applyNumberFormat="1" applyFont="1" applyBorder="1" applyAlignment="1" applyProtection="1">
      <alignment/>
      <protection locked="0"/>
    </xf>
    <xf numFmtId="3" fontId="7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3" fontId="7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6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2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9" fontId="5" fillId="0" borderId="17" xfId="0" applyNumberFormat="1" applyFont="1" applyBorder="1" applyAlignment="1">
      <alignment/>
    </xf>
    <xf numFmtId="3" fontId="7" fillId="0" borderId="0" xfId="53" applyNumberFormat="1" applyFont="1" applyFill="1" applyAlignment="1" applyProtection="1">
      <alignment/>
      <protection/>
    </xf>
    <xf numFmtId="3" fontId="12" fillId="0" borderId="0" xfId="53" applyNumberFormat="1" applyFont="1" applyFill="1" applyAlignment="1" applyProtection="1">
      <alignment/>
      <protection/>
    </xf>
    <xf numFmtId="3" fontId="5" fillId="0" borderId="0" xfId="53" applyNumberFormat="1" applyFont="1" applyFill="1" applyAlignment="1" applyProtection="1">
      <alignment/>
      <protection/>
    </xf>
    <xf numFmtId="3" fontId="7" fillId="0" borderId="14" xfId="53" applyNumberFormat="1" applyFont="1" applyFill="1" applyBorder="1" applyAlignment="1" applyProtection="1">
      <alignment/>
      <protection/>
    </xf>
    <xf numFmtId="3" fontId="12" fillId="0" borderId="14" xfId="53" applyNumberFormat="1" applyFont="1" applyFill="1" applyBorder="1" applyAlignment="1" applyProtection="1">
      <alignment/>
      <protection/>
    </xf>
    <xf numFmtId="3" fontId="5" fillId="0" borderId="14" xfId="53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>
      <alignment/>
    </xf>
    <xf numFmtId="0" fontId="6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18" xfId="52" applyFont="1" applyBorder="1" applyAlignment="1">
      <alignment wrapText="1"/>
      <protection/>
    </xf>
    <xf numFmtId="0" fontId="5" fillId="0" borderId="0" xfId="52" applyFont="1" applyAlignment="1">
      <alignment wrapText="1"/>
      <protection/>
    </xf>
    <xf numFmtId="9" fontId="6" fillId="0" borderId="0" xfId="56" applyFont="1" applyAlignment="1">
      <alignment/>
    </xf>
    <xf numFmtId="0" fontId="17" fillId="0" borderId="0" xfId="52" applyFont="1">
      <alignment/>
      <protection/>
    </xf>
    <xf numFmtId="9" fontId="5" fillId="0" borderId="0" xfId="56" applyFont="1" applyAlignment="1">
      <alignment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9" fontId="5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11" xfId="0" applyNumberFormat="1" applyFont="1" applyBorder="1" applyAlignment="1">
      <alignment/>
    </xf>
    <xf numFmtId="3" fontId="8" fillId="0" borderId="11" xfId="53" applyNumberFormat="1" applyFont="1" applyFill="1" applyBorder="1" applyAlignment="1" applyProtection="1">
      <alignment/>
      <protection/>
    </xf>
    <xf numFmtId="3" fontId="13" fillId="0" borderId="11" xfId="53" applyNumberFormat="1" applyFont="1" applyFill="1" applyBorder="1" applyAlignment="1" applyProtection="1">
      <alignment/>
      <protection/>
    </xf>
    <xf numFmtId="3" fontId="6" fillId="0" borderId="11" xfId="53" applyNumberFormat="1" applyFont="1" applyFill="1" applyBorder="1" applyAlignment="1" applyProtection="1">
      <alignment/>
      <protection/>
    </xf>
    <xf numFmtId="9" fontId="6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9" fontId="22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9" fontId="21" fillId="0" borderId="0" xfId="55" applyFont="1" applyAlignment="1">
      <alignment horizontal="center"/>
    </xf>
    <xf numFmtId="9" fontId="22" fillId="0" borderId="0" xfId="0" applyNumberFormat="1" applyFont="1" applyBorder="1" applyAlignment="1">
      <alignment horizontal="center"/>
    </xf>
    <xf numFmtId="9" fontId="21" fillId="0" borderId="0" xfId="0" applyNumberFormat="1" applyFont="1" applyBorder="1" applyAlignment="1">
      <alignment horizontal="center"/>
    </xf>
    <xf numFmtId="0" fontId="21" fillId="0" borderId="0" xfId="52" applyFont="1">
      <alignment/>
      <protection/>
    </xf>
    <xf numFmtId="0" fontId="22" fillId="0" borderId="0" xfId="52" applyFont="1">
      <alignment/>
      <protection/>
    </xf>
    <xf numFmtId="0" fontId="22" fillId="0" borderId="0" xfId="56" applyNumberFormat="1" applyFont="1" applyAlignment="1">
      <alignment/>
    </xf>
    <xf numFmtId="0" fontId="21" fillId="0" borderId="18" xfId="52" applyFont="1" applyBorder="1" applyAlignment="1">
      <alignment wrapText="1"/>
      <protection/>
    </xf>
    <xf numFmtId="9" fontId="21" fillId="0" borderId="0" xfId="56" applyFont="1" applyAlignment="1">
      <alignment/>
    </xf>
    <xf numFmtId="9" fontId="22" fillId="0" borderId="0" xfId="56" applyFont="1" applyAlignment="1">
      <alignment/>
    </xf>
    <xf numFmtId="9" fontId="22" fillId="0" borderId="0" xfId="56" applyFont="1" applyAlignment="1">
      <alignment horizontal="right"/>
    </xf>
    <xf numFmtId="9" fontId="21" fillId="0" borderId="0" xfId="52" applyNumberFormat="1" applyFont="1">
      <alignment/>
      <protection/>
    </xf>
    <xf numFmtId="0" fontId="23" fillId="0" borderId="0" xfId="52" applyFont="1">
      <alignment/>
      <protection/>
    </xf>
    <xf numFmtId="0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9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9" fontId="64" fillId="0" borderId="0" xfId="0" applyNumberFormat="1" applyFont="1" applyBorder="1" applyAlignment="1">
      <alignment horizontal="right"/>
    </xf>
    <xf numFmtId="9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52" applyFont="1" applyAlignment="1">
      <alignment horizontal="center" vertical="center"/>
      <protection/>
    </xf>
    <xf numFmtId="0" fontId="65" fillId="0" borderId="0" xfId="45" applyFont="1" applyAlignment="1">
      <alignment/>
    </xf>
    <xf numFmtId="0" fontId="6" fillId="0" borderId="0" xfId="52" applyFont="1">
      <alignment/>
      <protection/>
    </xf>
    <xf numFmtId="0" fontId="65" fillId="0" borderId="0" xfId="45" applyNumberFormat="1" applyFont="1" applyAlignment="1">
      <alignment/>
    </xf>
    <xf numFmtId="0" fontId="14" fillId="0" borderId="0" xfId="0" applyFont="1" applyAlignment="1">
      <alignment/>
    </xf>
    <xf numFmtId="0" fontId="14" fillId="0" borderId="0" xfId="52" applyFont="1">
      <alignment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-têt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erminé MAJ-BDSC-CDN Représentations" xfId="53"/>
    <cellStyle name="Note" xfId="54"/>
    <cellStyle name="Percent" xfId="55"/>
    <cellStyle name="Pourcentage 2 3" xfId="56"/>
    <cellStyle name="Résultat" xfId="57"/>
    <cellStyle name="Résultat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1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1" sqref="D21"/>
    </sheetView>
  </sheetViews>
  <sheetFormatPr defaultColWidth="10.50390625" defaultRowHeight="14.25"/>
  <cols>
    <col min="1" max="16384" width="10.50390625" style="1" customWidth="1"/>
  </cols>
  <sheetData>
    <row r="1" ht="11.25">
      <c r="A1" s="2" t="s">
        <v>0</v>
      </c>
    </row>
    <row r="2" ht="11.25">
      <c r="A2" s="2"/>
    </row>
    <row r="3" spans="1:2" ht="11.25">
      <c r="A3" s="2"/>
      <c r="B3" s="113" t="s">
        <v>149</v>
      </c>
    </row>
    <row r="4" ht="11.25">
      <c r="B4" s="111" t="s">
        <v>144</v>
      </c>
    </row>
    <row r="5" ht="11.25">
      <c r="B5" s="111" t="s">
        <v>145</v>
      </c>
    </row>
    <row r="6" ht="11.25">
      <c r="B6" s="111" t="s">
        <v>146</v>
      </c>
    </row>
    <row r="7" ht="11.25">
      <c r="B7" s="111" t="s">
        <v>30</v>
      </c>
    </row>
    <row r="8" ht="11.25">
      <c r="B8" s="111" t="s">
        <v>147</v>
      </c>
    </row>
    <row r="9" ht="11.25">
      <c r="B9" s="111" t="s">
        <v>148</v>
      </c>
    </row>
    <row r="14" ht="11.25">
      <c r="E14" s="1" t="s">
        <v>134</v>
      </c>
    </row>
  </sheetData>
  <sheetProtection selectLockedCells="1" selectUnlockedCells="1"/>
  <hyperlinks>
    <hyperlink ref="B4" location="'Tab 1 Fréquentation TN'!A1" display="Tableau 1 : Activité des théâtres nationaux (hors théâtre national de Chaillot), saison 2009-2010 à 2015-2016#Tab 1 Fréquentation TN"/>
    <hyperlink ref="B5" location="'Tab 2 Fréquentation CDN'!A1" display="Tableau 2 : Programmation et fréquentation des centres dramatiques régionaux et nationaux*, saison 2008-2009 – saison 2015-2016"/>
    <hyperlink ref="B6" location="'Tab 3'!A1" display="Tableau 3 : Activité des théâtres privés en 2016"/>
    <hyperlink ref="B7" location="'Tab 4 Spectacles de rue'!A1" display="Tableau 4 :  Fréquentation des spectacles de rue en 2008"/>
    <hyperlink ref="B8" location="'Tab 5'!A1" display="Tableau 5 : Part des femmes à la direction d'un établissement labellisé de spectacle vivant en 2018"/>
    <hyperlink ref="B9" location="'Tab 6'!A1" display="Tableau 6- Répartition des spectacles programmés selon le sexe de la personne les ayant écrit, adapté, traduit, mis en scène, scénographié et chorégraphié, saison 2017-2018"/>
    <hyperlink ref="B3" location="'Carte 1'!A1" display="Carte 1 : Répartition des établissements labellisés de création et diffusion"/>
  </hyperlinks>
  <printOptions/>
  <pageMargins left="0" right="0" top="0.1388888888888889" bottom="0.1388888888888889" header="0" footer="0"/>
  <pageSetup firstPageNumber="1" useFirstPageNumber="1" horizontalDpi="300" verticalDpi="300" orientation="portrait" paperSize="9" r:id="rId1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11.00390625" defaultRowHeight="14.25"/>
  <cols>
    <col min="1" max="16384" width="11.00390625" style="108" customWidth="1"/>
  </cols>
  <sheetData>
    <row r="1" ht="11.25">
      <c r="A1" s="3" t="s">
        <v>137</v>
      </c>
    </row>
    <row r="3" ht="11.25">
      <c r="A3" s="108" t="s">
        <v>142</v>
      </c>
    </row>
    <row r="4" ht="11.25">
      <c r="A4" s="108" t="s">
        <v>138</v>
      </c>
    </row>
    <row r="5" ht="11.25">
      <c r="A5" s="108" t="s">
        <v>139</v>
      </c>
    </row>
    <row r="6" ht="11.25">
      <c r="A6" s="108" t="s">
        <v>140</v>
      </c>
    </row>
    <row r="7" ht="11.25">
      <c r="A7" s="108" t="s">
        <v>141</v>
      </c>
    </row>
    <row r="9" ht="11.25">
      <c r="A9" s="114" t="s">
        <v>143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0.50390625" defaultRowHeight="14.25"/>
  <cols>
    <col min="1" max="1" width="21.50390625" style="1" customWidth="1"/>
    <col min="2" max="5" width="10.50390625" style="4" customWidth="1"/>
    <col min="6" max="16" width="10.50390625" style="1" customWidth="1"/>
    <col min="17" max="17" width="5.50390625" style="1" customWidth="1"/>
    <col min="18" max="18" width="5.00390625" style="1" customWidth="1"/>
    <col min="19" max="16384" width="10.50390625" style="1" customWidth="1"/>
  </cols>
  <sheetData>
    <row r="1" spans="1:6" ht="11.25">
      <c r="A1" s="2" t="s">
        <v>89</v>
      </c>
      <c r="B1" s="5"/>
      <c r="C1" s="5"/>
      <c r="D1" s="5"/>
      <c r="E1" s="5"/>
      <c r="F1" s="2"/>
    </row>
    <row r="2" spans="1:6" ht="11.25">
      <c r="A2" s="39" t="s">
        <v>1</v>
      </c>
      <c r="B2" s="5"/>
      <c r="C2" s="5"/>
      <c r="D2" s="5"/>
      <c r="E2" s="5"/>
      <c r="F2" s="2"/>
    </row>
    <row r="3" spans="1:18" ht="11.25">
      <c r="A3" s="2"/>
      <c r="B3" s="6" t="s">
        <v>2</v>
      </c>
      <c r="C3" s="6" t="s">
        <v>3</v>
      </c>
      <c r="D3" s="5" t="s">
        <v>4</v>
      </c>
      <c r="E3" s="5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39</v>
      </c>
      <c r="N3" s="99" t="s">
        <v>40</v>
      </c>
      <c r="O3" s="105" t="s">
        <v>135</v>
      </c>
      <c r="P3" s="8"/>
      <c r="Q3" s="9"/>
      <c r="R3" s="2"/>
    </row>
    <row r="4" spans="1:18" ht="11.25">
      <c r="A4" s="10" t="s">
        <v>13</v>
      </c>
      <c r="B4" s="26">
        <f>SUM(B5:B8)</f>
        <v>1066</v>
      </c>
      <c r="C4" s="26">
        <f>SUM(C5:C8)</f>
        <v>1093</v>
      </c>
      <c r="D4" s="26">
        <f>SUM(D5:D8)</f>
        <v>1076</v>
      </c>
      <c r="E4" s="26">
        <f>SUM(E5:E8)</f>
        <v>1167</v>
      </c>
      <c r="F4" s="11">
        <v>1139</v>
      </c>
      <c r="G4" s="12">
        <f aca="true" t="shared" si="0" ref="G4:L4">SUM(G5:G8)</f>
        <v>1181</v>
      </c>
      <c r="H4" s="12">
        <f t="shared" si="0"/>
        <v>1092</v>
      </c>
      <c r="I4" s="12">
        <f t="shared" si="0"/>
        <v>1063</v>
      </c>
      <c r="J4" s="12">
        <f t="shared" si="0"/>
        <v>1105</v>
      </c>
      <c r="K4" s="12">
        <f t="shared" si="0"/>
        <v>1203</v>
      </c>
      <c r="L4" s="12">
        <f t="shared" si="0"/>
        <v>1181</v>
      </c>
      <c r="M4" s="12">
        <f>SUM(M5:M8)</f>
        <v>1224</v>
      </c>
      <c r="N4" s="100">
        <f>SUM(N5:N8)</f>
        <v>1082</v>
      </c>
      <c r="O4" s="104">
        <f>N4/M4-1</f>
        <v>-0.11601307189542487</v>
      </c>
      <c r="P4" s="106">
        <f>N4/L4-1</f>
        <v>-0.08382726502963589</v>
      </c>
      <c r="Q4" s="13"/>
      <c r="R4" s="14"/>
    </row>
    <row r="5" spans="1:18" ht="11.25">
      <c r="A5" s="1" t="s">
        <v>88</v>
      </c>
      <c r="B5" s="15">
        <v>379</v>
      </c>
      <c r="C5" s="16">
        <v>374</v>
      </c>
      <c r="D5" s="16">
        <v>374</v>
      </c>
      <c r="E5" s="15">
        <v>380</v>
      </c>
      <c r="F5" s="17">
        <v>377</v>
      </c>
      <c r="G5" s="18">
        <v>388</v>
      </c>
      <c r="H5" s="18">
        <v>387</v>
      </c>
      <c r="I5" s="18">
        <v>364</v>
      </c>
      <c r="J5" s="18">
        <v>362</v>
      </c>
      <c r="K5" s="19">
        <v>380</v>
      </c>
      <c r="L5" s="1">
        <v>367</v>
      </c>
      <c r="M5" s="1">
        <v>385</v>
      </c>
      <c r="N5" s="101">
        <v>374</v>
      </c>
      <c r="O5" s="104">
        <f aca="true" t="shared" si="1" ref="O5:O13">N5/M5-1</f>
        <v>-0.02857142857142858</v>
      </c>
      <c r="P5" s="106">
        <f aca="true" t="shared" si="2" ref="P5:P13">N5/L5-1</f>
        <v>0.019073569482288777</v>
      </c>
      <c r="Q5" s="13"/>
      <c r="R5" s="14"/>
    </row>
    <row r="6" spans="1:18" ht="11.25">
      <c r="A6" s="20" t="s">
        <v>14</v>
      </c>
      <c r="B6" s="15">
        <v>286</v>
      </c>
      <c r="C6" s="15">
        <v>304</v>
      </c>
      <c r="D6" s="15">
        <v>273</v>
      </c>
      <c r="E6" s="15">
        <v>278</v>
      </c>
      <c r="F6" s="17">
        <v>283</v>
      </c>
      <c r="G6" s="21">
        <v>302</v>
      </c>
      <c r="H6" s="21">
        <v>283</v>
      </c>
      <c r="I6" s="21">
        <v>266</v>
      </c>
      <c r="J6" s="21">
        <v>277</v>
      </c>
      <c r="K6" s="1">
        <v>302</v>
      </c>
      <c r="L6" s="1">
        <v>297</v>
      </c>
      <c r="M6" s="1">
        <v>361</v>
      </c>
      <c r="N6" s="101">
        <v>267</v>
      </c>
      <c r="O6" s="104">
        <f t="shared" si="1"/>
        <v>-0.260387811634349</v>
      </c>
      <c r="P6" s="106">
        <f t="shared" si="2"/>
        <v>-0.101010101010101</v>
      </c>
      <c r="Q6" s="13"/>
      <c r="R6" s="14"/>
    </row>
    <row r="7" spans="1:18" ht="11.25">
      <c r="A7" s="20" t="s">
        <v>15</v>
      </c>
      <c r="B7" s="15">
        <v>207</v>
      </c>
      <c r="C7" s="15">
        <v>275</v>
      </c>
      <c r="D7" s="15">
        <v>267</v>
      </c>
      <c r="E7" s="15">
        <v>327</v>
      </c>
      <c r="F7" s="17">
        <v>293</v>
      </c>
      <c r="G7" s="18">
        <v>328</v>
      </c>
      <c r="H7" s="18">
        <v>241</v>
      </c>
      <c r="I7" s="18">
        <v>292</v>
      </c>
      <c r="J7" s="18">
        <v>305</v>
      </c>
      <c r="K7" s="1">
        <v>375</v>
      </c>
      <c r="L7" s="1">
        <v>343</v>
      </c>
      <c r="M7" s="1">
        <v>297</v>
      </c>
      <c r="N7" s="101">
        <v>279</v>
      </c>
      <c r="O7" s="104">
        <f t="shared" si="1"/>
        <v>-0.06060606060606055</v>
      </c>
      <c r="P7" s="106">
        <f t="shared" si="2"/>
        <v>-0.1865889212827988</v>
      </c>
      <c r="Q7" s="13"/>
      <c r="R7" s="14"/>
    </row>
    <row r="8" spans="1:18" ht="11.25">
      <c r="A8" s="22" t="s">
        <v>16</v>
      </c>
      <c r="B8" s="23">
        <v>194</v>
      </c>
      <c r="C8" s="23">
        <v>140</v>
      </c>
      <c r="D8" s="23">
        <v>162</v>
      </c>
      <c r="E8" s="23">
        <v>182</v>
      </c>
      <c r="F8" s="24">
        <v>186</v>
      </c>
      <c r="G8" s="25">
        <v>163</v>
      </c>
      <c r="H8" s="25">
        <v>181</v>
      </c>
      <c r="I8" s="25">
        <v>141</v>
      </c>
      <c r="J8" s="25">
        <v>161</v>
      </c>
      <c r="K8" s="1">
        <v>146</v>
      </c>
      <c r="L8" s="1">
        <v>174</v>
      </c>
      <c r="M8" s="1">
        <v>181</v>
      </c>
      <c r="N8" s="101">
        <v>162</v>
      </c>
      <c r="O8" s="104">
        <f t="shared" si="1"/>
        <v>-0.10497237569060769</v>
      </c>
      <c r="P8" s="106">
        <f t="shared" si="2"/>
        <v>-0.06896551724137934</v>
      </c>
      <c r="Q8" s="13"/>
      <c r="R8" s="14"/>
    </row>
    <row r="9" spans="1:18" ht="11.25">
      <c r="A9" s="10" t="s">
        <v>17</v>
      </c>
      <c r="B9" s="26">
        <f>SUM(B10:B13)</f>
        <v>471594</v>
      </c>
      <c r="C9" s="26">
        <f>SUM(C10:C13)</f>
        <v>542882</v>
      </c>
      <c r="D9" s="26">
        <f>SUM(D10:D13)</f>
        <v>566333</v>
      </c>
      <c r="E9" s="26">
        <f>SUM(E10:E13)</f>
        <v>587155</v>
      </c>
      <c r="F9" s="27">
        <v>588703</v>
      </c>
      <c r="G9" s="12">
        <f>SUM(G10:G13)</f>
        <v>588061</v>
      </c>
      <c r="H9" s="12">
        <f aca="true" t="shared" si="3" ref="H9:N9">SUM(H10:H13)</f>
        <v>580668</v>
      </c>
      <c r="I9" s="12">
        <f t="shared" si="3"/>
        <v>600607</v>
      </c>
      <c r="J9" s="12">
        <f t="shared" si="3"/>
        <v>614139</v>
      </c>
      <c r="K9" s="12">
        <f t="shared" si="3"/>
        <v>642868</v>
      </c>
      <c r="L9" s="12">
        <f t="shared" si="3"/>
        <v>650860</v>
      </c>
      <c r="M9" s="12">
        <f t="shared" si="3"/>
        <v>608258</v>
      </c>
      <c r="N9" s="100">
        <f t="shared" si="3"/>
        <v>551448</v>
      </c>
      <c r="O9" s="104">
        <f t="shared" si="1"/>
        <v>-0.09339786735234057</v>
      </c>
      <c r="P9" s="106">
        <f t="shared" si="2"/>
        <v>-0.15273945241680242</v>
      </c>
      <c r="Q9" s="13"/>
      <c r="R9" s="14"/>
    </row>
    <row r="10" spans="1:18" ht="11.25">
      <c r="A10" s="1" t="s">
        <v>88</v>
      </c>
      <c r="B10" s="28">
        <v>246277</v>
      </c>
      <c r="C10" s="28">
        <v>261468</v>
      </c>
      <c r="D10" s="28">
        <v>282650</v>
      </c>
      <c r="E10" s="28">
        <v>271868</v>
      </c>
      <c r="F10" s="29">
        <v>268781</v>
      </c>
      <c r="G10" s="30">
        <v>301217</v>
      </c>
      <c r="H10" s="30">
        <v>266905</v>
      </c>
      <c r="I10" s="30">
        <v>275701</v>
      </c>
      <c r="J10" s="30">
        <v>299111</v>
      </c>
      <c r="K10" s="31">
        <v>293781</v>
      </c>
      <c r="L10" s="1">
        <v>283302</v>
      </c>
      <c r="M10" s="1">
        <v>294702</v>
      </c>
      <c r="N10" s="101">
        <v>253497</v>
      </c>
      <c r="O10" s="104">
        <f t="shared" si="1"/>
        <v>-0.13981920719913676</v>
      </c>
      <c r="P10" s="106">
        <f t="shared" si="2"/>
        <v>-0.10520575216553363</v>
      </c>
      <c r="Q10" s="13"/>
      <c r="R10" s="14"/>
    </row>
    <row r="11" spans="1:18" ht="11.25">
      <c r="A11" s="20" t="s">
        <v>14</v>
      </c>
      <c r="B11" s="28">
        <v>89428</v>
      </c>
      <c r="C11" s="28">
        <v>93102</v>
      </c>
      <c r="D11" s="28">
        <v>87769</v>
      </c>
      <c r="E11" s="28">
        <v>104310</v>
      </c>
      <c r="F11" s="29">
        <v>109683</v>
      </c>
      <c r="G11" s="30">
        <v>91875</v>
      </c>
      <c r="H11" s="30">
        <v>91646</v>
      </c>
      <c r="I11" s="30">
        <v>96519</v>
      </c>
      <c r="J11" s="30">
        <v>92681</v>
      </c>
      <c r="K11" s="31">
        <v>97003</v>
      </c>
      <c r="L11" s="1">
        <v>112643</v>
      </c>
      <c r="M11" s="1">
        <v>95165</v>
      </c>
      <c r="N11" s="101">
        <v>91668</v>
      </c>
      <c r="O11" s="104">
        <f t="shared" si="1"/>
        <v>-0.03674670309462513</v>
      </c>
      <c r="P11" s="106">
        <f t="shared" si="2"/>
        <v>-0.18620775369974163</v>
      </c>
      <c r="Q11" s="13"/>
      <c r="R11" s="14"/>
    </row>
    <row r="12" spans="1:18" ht="11.25">
      <c r="A12" s="20" t="s">
        <v>15</v>
      </c>
      <c r="B12" s="28">
        <v>80163</v>
      </c>
      <c r="C12" s="28">
        <v>130955</v>
      </c>
      <c r="D12" s="28">
        <v>136055</v>
      </c>
      <c r="E12" s="28">
        <v>148972</v>
      </c>
      <c r="F12" s="29">
        <v>153162</v>
      </c>
      <c r="G12" s="30">
        <v>134620</v>
      </c>
      <c r="H12" s="30">
        <v>160314</v>
      </c>
      <c r="I12" s="30">
        <v>175799</v>
      </c>
      <c r="J12" s="30">
        <v>175102</v>
      </c>
      <c r="K12" s="31">
        <v>196579</v>
      </c>
      <c r="L12" s="30">
        <v>193218</v>
      </c>
      <c r="M12" s="30">
        <v>159189</v>
      </c>
      <c r="N12" s="102">
        <v>158940</v>
      </c>
      <c r="O12" s="104">
        <f t="shared" si="1"/>
        <v>-0.0015641784294141425</v>
      </c>
      <c r="P12" s="106">
        <f t="shared" si="2"/>
        <v>-0.1774058317548054</v>
      </c>
      <c r="Q12" s="13"/>
      <c r="R12" s="14"/>
    </row>
    <row r="13" spans="1:18" ht="11.25">
      <c r="A13" s="22" t="s">
        <v>16</v>
      </c>
      <c r="B13" s="32">
        <v>55726</v>
      </c>
      <c r="C13" s="32">
        <v>57357</v>
      </c>
      <c r="D13" s="32">
        <v>59859</v>
      </c>
      <c r="E13" s="32">
        <v>62005</v>
      </c>
      <c r="F13" s="33">
        <v>57077</v>
      </c>
      <c r="G13" s="34">
        <v>60349</v>
      </c>
      <c r="H13" s="34">
        <v>61803</v>
      </c>
      <c r="I13" s="34">
        <v>52588</v>
      </c>
      <c r="J13" s="34">
        <v>47245</v>
      </c>
      <c r="K13" s="34">
        <v>55505</v>
      </c>
      <c r="L13" s="34">
        <v>61697</v>
      </c>
      <c r="M13" s="34">
        <v>59202</v>
      </c>
      <c r="N13" s="103">
        <v>47343</v>
      </c>
      <c r="O13" s="104">
        <f t="shared" si="1"/>
        <v>-0.20031417857504819</v>
      </c>
      <c r="P13" s="106">
        <f t="shared" si="2"/>
        <v>-0.23265312738058574</v>
      </c>
      <c r="Q13" s="13"/>
      <c r="R13" s="14"/>
    </row>
    <row r="14" spans="1:6" ht="14.25">
      <c r="A14" s="35"/>
      <c r="B14" s="36"/>
      <c r="C14" s="36"/>
      <c r="D14" s="36"/>
      <c r="E14" s="36"/>
      <c r="F14" s="35"/>
    </row>
    <row r="15" spans="1:5" ht="11.25">
      <c r="A15" s="1" t="s">
        <v>86</v>
      </c>
      <c r="B15" s="1"/>
      <c r="C15" s="1"/>
      <c r="D15" s="1"/>
      <c r="E15" s="1"/>
    </row>
    <row r="16" spans="1:14" ht="11.25">
      <c r="A16" s="1" t="s">
        <v>87</v>
      </c>
      <c r="G16" s="30"/>
      <c r="H16" s="30"/>
      <c r="I16" s="30"/>
      <c r="J16" s="30"/>
      <c r="K16" s="30"/>
      <c r="L16" s="30"/>
      <c r="M16" s="30"/>
      <c r="N16" s="30"/>
    </row>
    <row r="17" spans="1:14" ht="11.25">
      <c r="A17" s="39" t="s">
        <v>90</v>
      </c>
      <c r="G17" s="30"/>
      <c r="H17" s="30"/>
      <c r="I17" s="30"/>
      <c r="J17" s="30"/>
      <c r="K17" s="30"/>
      <c r="L17" s="30"/>
      <c r="M17" s="30"/>
      <c r="N17" s="30"/>
    </row>
    <row r="18" spans="7:14" ht="11.25">
      <c r="G18" s="30"/>
      <c r="H18" s="30"/>
      <c r="I18" s="30"/>
      <c r="J18" s="30"/>
      <c r="K18" s="30"/>
      <c r="L18" s="30"/>
      <c r="M18" s="30"/>
      <c r="N18" s="30"/>
    </row>
    <row r="19" spans="7:14" ht="11.25">
      <c r="G19" s="30"/>
      <c r="H19" s="30"/>
      <c r="I19" s="30"/>
      <c r="J19" s="30"/>
      <c r="K19" s="30"/>
      <c r="L19" s="30"/>
      <c r="M19" s="30"/>
      <c r="N19" s="30"/>
    </row>
    <row r="20" spans="7:14" ht="11.25">
      <c r="G20" s="30"/>
      <c r="H20" s="30"/>
      <c r="I20" s="30"/>
      <c r="J20" s="30"/>
      <c r="K20" s="30"/>
      <c r="L20" s="30"/>
      <c r="M20" s="30"/>
      <c r="N20" s="30"/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 r:id="rId1"/>
  <headerFooter alignWithMargins="0">
    <oddHeader>&amp;C&amp;10&amp;A</oddHeader>
    <oddFooter>&amp;C&amp;10Page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A21" sqref="A21"/>
    </sheetView>
  </sheetViews>
  <sheetFormatPr defaultColWidth="10.50390625" defaultRowHeight="14.25"/>
  <cols>
    <col min="1" max="1" width="21.00390625" style="1" customWidth="1"/>
    <col min="2" max="2" width="9.50390625" style="4" customWidth="1"/>
    <col min="3" max="3" width="9.75390625" style="37" customWidth="1"/>
    <col min="4" max="5" width="10.50390625" style="37" customWidth="1"/>
    <col min="6" max="11" width="10.50390625" style="1" customWidth="1"/>
    <col min="12" max="12" width="5.375" style="1" customWidth="1"/>
    <col min="13" max="16384" width="10.50390625" style="1" customWidth="1"/>
  </cols>
  <sheetData>
    <row r="1" spans="1:3" ht="11.25">
      <c r="A1" s="2" t="s">
        <v>130</v>
      </c>
      <c r="B1" s="5"/>
      <c r="C1" s="38"/>
    </row>
    <row r="2" spans="1:3" ht="11.25">
      <c r="A2" s="39" t="s">
        <v>18</v>
      </c>
      <c r="B2" s="40"/>
      <c r="C2" s="41"/>
    </row>
    <row r="3" spans="2:12" ht="11.25">
      <c r="B3" s="5" t="s">
        <v>4</v>
      </c>
      <c r="C3" s="38" t="s">
        <v>5</v>
      </c>
      <c r="D3" s="38" t="s">
        <v>6</v>
      </c>
      <c r="E3" s="38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39</v>
      </c>
      <c r="L3" s="2" t="s">
        <v>91</v>
      </c>
    </row>
    <row r="4" spans="1:12" ht="11.25">
      <c r="A4" s="42" t="s">
        <v>19</v>
      </c>
      <c r="B4" s="43"/>
      <c r="C4" s="44"/>
      <c r="D4" s="45"/>
      <c r="E4" s="45"/>
      <c r="F4" s="46"/>
      <c r="G4" s="46"/>
      <c r="H4" s="46"/>
      <c r="I4" s="46"/>
      <c r="J4" s="46"/>
      <c r="K4" s="46"/>
      <c r="L4" s="47"/>
    </row>
    <row r="5" spans="1:13" s="73" customFormat="1" ht="11.25">
      <c r="A5" s="73" t="s">
        <v>20</v>
      </c>
      <c r="B5" s="75">
        <v>5262</v>
      </c>
      <c r="C5" s="76">
        <v>5442</v>
      </c>
      <c r="D5" s="76">
        <v>5433</v>
      </c>
      <c r="E5" s="76">
        <v>5303</v>
      </c>
      <c r="F5" s="77">
        <v>5138</v>
      </c>
      <c r="G5" s="77">
        <v>5124</v>
      </c>
      <c r="H5" s="77">
        <v>4988</v>
      </c>
      <c r="I5" s="77">
        <v>5065</v>
      </c>
      <c r="J5" s="77">
        <v>5422</v>
      </c>
      <c r="K5" s="77">
        <v>5006</v>
      </c>
      <c r="L5" s="78">
        <v>-0.0767244559203246</v>
      </c>
      <c r="M5" s="107"/>
    </row>
    <row r="6" spans="1:13" ht="11.25">
      <c r="A6" s="1" t="s">
        <v>21</v>
      </c>
      <c r="B6" s="49">
        <v>4710</v>
      </c>
      <c r="C6" s="50">
        <v>4763</v>
      </c>
      <c r="D6" s="50">
        <v>4807</v>
      </c>
      <c r="E6" s="50">
        <v>4793</v>
      </c>
      <c r="F6" s="51">
        <v>4667</v>
      </c>
      <c r="G6" s="51">
        <v>4519</v>
      </c>
      <c r="H6" s="51">
        <v>4525</v>
      </c>
      <c r="I6" s="51">
        <v>4254</v>
      </c>
      <c r="J6" s="51">
        <v>4547</v>
      </c>
      <c r="K6" s="51">
        <v>4307</v>
      </c>
      <c r="L6" s="48">
        <v>-0.052782054101605455</v>
      </c>
      <c r="M6" s="107"/>
    </row>
    <row r="7" spans="1:13" ht="11.25">
      <c r="A7" s="1" t="s">
        <v>22</v>
      </c>
      <c r="B7" s="49"/>
      <c r="C7" s="50"/>
      <c r="D7" s="50"/>
      <c r="E7" s="50"/>
      <c r="F7" s="51"/>
      <c r="G7" s="51"/>
      <c r="H7" s="51"/>
      <c r="I7" s="51"/>
      <c r="J7" s="51"/>
      <c r="K7" s="51"/>
      <c r="L7" s="48"/>
      <c r="M7" s="107"/>
    </row>
    <row r="8" spans="1:13" ht="11.25">
      <c r="A8" s="39" t="s">
        <v>23</v>
      </c>
      <c r="B8" s="49">
        <v>196</v>
      </c>
      <c r="C8" s="50">
        <v>169</v>
      </c>
      <c r="D8" s="50">
        <v>125</v>
      </c>
      <c r="E8" s="50">
        <v>126</v>
      </c>
      <c r="F8" s="51">
        <v>120</v>
      </c>
      <c r="G8" s="51">
        <v>150</v>
      </c>
      <c r="H8" s="51">
        <v>139</v>
      </c>
      <c r="I8" s="51">
        <v>166</v>
      </c>
      <c r="J8" s="51">
        <v>165</v>
      </c>
      <c r="K8" s="51">
        <v>187</v>
      </c>
      <c r="L8" s="48">
        <v>0.13333333333333333</v>
      </c>
      <c r="M8" s="107"/>
    </row>
    <row r="9" spans="1:13" ht="11.25">
      <c r="A9" s="39" t="s">
        <v>24</v>
      </c>
      <c r="B9" s="49">
        <v>199</v>
      </c>
      <c r="C9" s="50">
        <v>270</v>
      </c>
      <c r="D9" s="50">
        <v>272</v>
      </c>
      <c r="E9" s="50">
        <v>224</v>
      </c>
      <c r="F9" s="51">
        <v>189</v>
      </c>
      <c r="G9" s="51">
        <v>281</v>
      </c>
      <c r="H9" s="51">
        <v>180</v>
      </c>
      <c r="I9" s="51">
        <v>250</v>
      </c>
      <c r="J9" s="51">
        <v>278</v>
      </c>
      <c r="K9" s="51">
        <v>256</v>
      </c>
      <c r="L9" s="48">
        <v>-0.07913669064748201</v>
      </c>
      <c r="M9" s="107"/>
    </row>
    <row r="10" spans="1:13" ht="11.25">
      <c r="A10" s="39" t="s">
        <v>25</v>
      </c>
      <c r="B10" s="52">
        <v>83</v>
      </c>
      <c r="C10" s="53">
        <v>240</v>
      </c>
      <c r="D10" s="53">
        <v>229</v>
      </c>
      <c r="E10" s="53">
        <v>160</v>
      </c>
      <c r="F10" s="54">
        <v>162</v>
      </c>
      <c r="G10" s="54">
        <v>174</v>
      </c>
      <c r="H10" s="54">
        <v>144</v>
      </c>
      <c r="I10" s="54">
        <v>395</v>
      </c>
      <c r="J10" s="54">
        <v>432</v>
      </c>
      <c r="K10" s="54">
        <v>256</v>
      </c>
      <c r="L10" s="48">
        <v>-0.4074074074074074</v>
      </c>
      <c r="M10" s="107"/>
    </row>
    <row r="11" spans="1:13" ht="11.25">
      <c r="A11" s="42" t="s">
        <v>27</v>
      </c>
      <c r="B11" s="43"/>
      <c r="C11" s="44"/>
      <c r="D11" s="45"/>
      <c r="E11" s="45"/>
      <c r="F11" s="46"/>
      <c r="G11" s="46"/>
      <c r="H11" s="46"/>
      <c r="I11" s="46"/>
      <c r="J11" s="46"/>
      <c r="K11" s="46"/>
      <c r="L11" s="47"/>
      <c r="M11" s="107"/>
    </row>
    <row r="12" spans="1:13" s="73" customFormat="1" ht="11.25">
      <c r="A12" s="73" t="s">
        <v>20</v>
      </c>
      <c r="B12" s="75">
        <v>2963</v>
      </c>
      <c r="C12" s="76">
        <v>3117</v>
      </c>
      <c r="D12" s="76">
        <v>2964</v>
      </c>
      <c r="E12" s="76">
        <v>3119</v>
      </c>
      <c r="F12" s="77">
        <v>3000</v>
      </c>
      <c r="G12" s="77">
        <v>2913</v>
      </c>
      <c r="H12" s="77">
        <v>3407</v>
      </c>
      <c r="I12" s="77">
        <v>3354</v>
      </c>
      <c r="J12" s="77">
        <v>3507</v>
      </c>
      <c r="K12" s="77">
        <v>3236</v>
      </c>
      <c r="L12" s="78">
        <v>-0.07727402338180782</v>
      </c>
      <c r="M12" s="107"/>
    </row>
    <row r="13" spans="1:13" ht="11.25">
      <c r="A13" s="42" t="s">
        <v>28</v>
      </c>
      <c r="B13" s="43"/>
      <c r="C13" s="44"/>
      <c r="D13" s="45"/>
      <c r="E13" s="45"/>
      <c r="F13" s="46"/>
      <c r="G13" s="46"/>
      <c r="H13" s="46"/>
      <c r="I13" s="46"/>
      <c r="J13" s="46"/>
      <c r="K13" s="46"/>
      <c r="L13" s="47"/>
      <c r="M13" s="107"/>
    </row>
    <row r="14" spans="1:13" s="73" customFormat="1" ht="11.25">
      <c r="A14" s="74" t="s">
        <v>20</v>
      </c>
      <c r="B14" s="75">
        <v>1184944</v>
      </c>
      <c r="C14" s="76">
        <v>1208068</v>
      </c>
      <c r="D14" s="76">
        <v>1043498</v>
      </c>
      <c r="E14" s="76">
        <v>1195676</v>
      </c>
      <c r="F14" s="77">
        <v>1198050</v>
      </c>
      <c r="G14" s="77">
        <v>1233454</v>
      </c>
      <c r="H14" s="77">
        <v>1194151</v>
      </c>
      <c r="I14" s="77">
        <v>1056916</v>
      </c>
      <c r="J14" s="77">
        <v>1029696</v>
      </c>
      <c r="K14" s="77">
        <v>1111708</v>
      </c>
      <c r="L14" s="78">
        <v>0.07964680837839518</v>
      </c>
      <c r="M14" s="107"/>
    </row>
    <row r="15" spans="1:13" ht="11.25">
      <c r="A15" s="1" t="s">
        <v>21</v>
      </c>
      <c r="B15" s="49">
        <v>1018483</v>
      </c>
      <c r="C15" s="50">
        <v>1020168</v>
      </c>
      <c r="D15" s="50">
        <v>887124</v>
      </c>
      <c r="E15" s="50">
        <v>1035855</v>
      </c>
      <c r="F15" s="51">
        <v>1063667</v>
      </c>
      <c r="G15" s="51">
        <v>1049233</v>
      </c>
      <c r="H15" s="51">
        <v>1052384</v>
      </c>
      <c r="I15" s="51">
        <v>885502</v>
      </c>
      <c r="J15" s="51">
        <v>877412</v>
      </c>
      <c r="K15" s="51">
        <v>937430</v>
      </c>
      <c r="L15" s="48">
        <v>0.06840344102884392</v>
      </c>
      <c r="M15" s="107"/>
    </row>
    <row r="16" spans="1:13" ht="11.25">
      <c r="A16" s="1" t="s">
        <v>22</v>
      </c>
      <c r="I16" s="55"/>
      <c r="J16" s="55"/>
      <c r="K16" s="55"/>
      <c r="L16" s="48"/>
      <c r="M16" s="107"/>
    </row>
    <row r="17" spans="1:13" ht="11.25">
      <c r="A17" s="39" t="s">
        <v>23</v>
      </c>
      <c r="B17" s="49">
        <v>62229</v>
      </c>
      <c r="C17" s="50">
        <v>59365</v>
      </c>
      <c r="D17" s="50">
        <v>31700</v>
      </c>
      <c r="E17" s="50">
        <v>30799</v>
      </c>
      <c r="F17" s="51">
        <v>29464</v>
      </c>
      <c r="G17" s="51">
        <v>47423</v>
      </c>
      <c r="H17" s="51">
        <v>42526</v>
      </c>
      <c r="I17" s="51">
        <v>38496</v>
      </c>
      <c r="J17" s="51">
        <v>43159</v>
      </c>
      <c r="K17" s="51">
        <v>50709</v>
      </c>
      <c r="L17" s="48">
        <v>0.17493454435922984</v>
      </c>
      <c r="M17" s="107"/>
    </row>
    <row r="18" spans="1:13" ht="11.25">
      <c r="A18" s="39" t="s">
        <v>24</v>
      </c>
      <c r="B18" s="49">
        <v>69330</v>
      </c>
      <c r="C18" s="50">
        <v>78013</v>
      </c>
      <c r="D18" s="50">
        <v>68131</v>
      </c>
      <c r="E18" s="50">
        <v>78604</v>
      </c>
      <c r="F18" s="51">
        <v>68018</v>
      </c>
      <c r="G18" s="51">
        <v>84935</v>
      </c>
      <c r="H18" s="51">
        <v>62880</v>
      </c>
      <c r="I18" s="51">
        <v>73399</v>
      </c>
      <c r="J18" s="51">
        <v>69174</v>
      </c>
      <c r="K18" s="51">
        <v>74278</v>
      </c>
      <c r="L18" s="48">
        <v>0.07378494810188799</v>
      </c>
      <c r="M18" s="107"/>
    </row>
    <row r="19" spans="1:13" ht="11.25">
      <c r="A19" s="39" t="s">
        <v>25</v>
      </c>
      <c r="B19" s="52">
        <v>25460</v>
      </c>
      <c r="C19" s="53">
        <v>50522</v>
      </c>
      <c r="D19" s="53">
        <v>56543</v>
      </c>
      <c r="E19" s="53">
        <v>50418</v>
      </c>
      <c r="F19" s="54">
        <v>36901</v>
      </c>
      <c r="G19" s="54">
        <v>51863</v>
      </c>
      <c r="H19" s="54">
        <v>36361</v>
      </c>
      <c r="I19" s="54">
        <v>59519</v>
      </c>
      <c r="J19" s="54">
        <v>39951</v>
      </c>
      <c r="K19" s="54">
        <v>49291</v>
      </c>
      <c r="L19" s="48">
        <v>0.23378638832569898</v>
      </c>
      <c r="M19" s="107"/>
    </row>
    <row r="21" spans="1:10" ht="11.25">
      <c r="A21" s="39" t="s">
        <v>92</v>
      </c>
      <c r="H21" s="30"/>
      <c r="I21" s="30"/>
      <c r="J21" s="30"/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 r:id="rId1"/>
  <headerFooter alignWithMargins="0">
    <oddHeader>&amp;C&amp;10&amp;A</oddHeader>
    <oddFooter>&amp;C&amp;10Page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3">
      <selection activeCell="F20" sqref="F20"/>
    </sheetView>
  </sheetViews>
  <sheetFormatPr defaultColWidth="11.00390625" defaultRowHeight="14.25"/>
  <cols>
    <col min="1" max="1" width="24.125" style="108" bestFit="1" customWidth="1"/>
    <col min="2" max="16384" width="11.00390625" style="108" customWidth="1"/>
  </cols>
  <sheetData>
    <row r="1" ht="11.25">
      <c r="A1" s="3" t="s">
        <v>136</v>
      </c>
    </row>
    <row r="3" ht="11.25">
      <c r="A3" s="3" t="s">
        <v>93</v>
      </c>
    </row>
    <row r="4" spans="1:2" ht="11.25">
      <c r="A4" s="108" t="s">
        <v>94</v>
      </c>
      <c r="B4" s="108">
        <v>33</v>
      </c>
    </row>
    <row r="5" spans="1:2" ht="11.25">
      <c r="A5" s="108" t="s">
        <v>95</v>
      </c>
      <c r="B5" s="108">
        <v>13</v>
      </c>
    </row>
    <row r="6" spans="1:2" ht="11.25">
      <c r="A6" s="108" t="s">
        <v>96</v>
      </c>
      <c r="B6" s="108">
        <v>21</v>
      </c>
    </row>
    <row r="7" spans="1:2" ht="11.25">
      <c r="A7" s="108" t="s">
        <v>97</v>
      </c>
      <c r="B7" s="108">
        <v>7</v>
      </c>
    </row>
    <row r="8" spans="1:2" ht="11.25">
      <c r="A8" s="108" t="s">
        <v>98</v>
      </c>
      <c r="B8" s="108">
        <v>32</v>
      </c>
    </row>
    <row r="9" spans="1:2" ht="11.25">
      <c r="A9" s="108" t="s">
        <v>99</v>
      </c>
      <c r="B9" s="108">
        <v>1</v>
      </c>
    </row>
    <row r="10" spans="1:2" ht="11.25">
      <c r="A10" s="108" t="s">
        <v>100</v>
      </c>
      <c r="B10" s="108">
        <v>1</v>
      </c>
    </row>
    <row r="11" spans="1:2" ht="11.25">
      <c r="A11" s="108" t="s">
        <v>101</v>
      </c>
      <c r="B11" s="108">
        <v>18</v>
      </c>
    </row>
    <row r="12" spans="1:2" ht="11.25">
      <c r="A12" s="108" t="s">
        <v>102</v>
      </c>
      <c r="B12" s="108">
        <v>42</v>
      </c>
    </row>
    <row r="13" spans="1:2" ht="11.25">
      <c r="A13" s="108" t="s">
        <v>103</v>
      </c>
      <c r="B13" s="108">
        <v>1</v>
      </c>
    </row>
    <row r="14" spans="1:2" ht="11.25">
      <c r="A14" s="108" t="s">
        <v>104</v>
      </c>
      <c r="B14" s="108">
        <v>17</v>
      </c>
    </row>
    <row r="15" spans="1:2" ht="11.25">
      <c r="A15" s="108" t="s">
        <v>105</v>
      </c>
      <c r="B15" s="108">
        <v>46</v>
      </c>
    </row>
    <row r="16" spans="1:2" ht="11.25">
      <c r="A16" s="108" t="s">
        <v>106</v>
      </c>
      <c r="B16" s="108">
        <v>46</v>
      </c>
    </row>
    <row r="17" spans="1:2" ht="11.25">
      <c r="A17" s="108" t="s">
        <v>107</v>
      </c>
      <c r="B17" s="108">
        <v>23</v>
      </c>
    </row>
    <row r="18" spans="1:2" ht="11.25">
      <c r="A18" s="108" t="s">
        <v>108</v>
      </c>
      <c r="B18" s="108">
        <v>31</v>
      </c>
    </row>
    <row r="19" spans="1:2" ht="11.25">
      <c r="A19" s="3" t="s">
        <v>20</v>
      </c>
      <c r="B19" s="3">
        <v>332</v>
      </c>
    </row>
    <row r="20" spans="1:2" ht="11.25">
      <c r="A20" s="3"/>
      <c r="B20" s="3"/>
    </row>
    <row r="21" spans="1:2" ht="11.25">
      <c r="A21" s="114" t="s">
        <v>133</v>
      </c>
      <c r="B21" s="3"/>
    </row>
    <row r="22" spans="1:2" ht="11.25">
      <c r="A22" s="3"/>
      <c r="B22" s="3"/>
    </row>
    <row r="24" s="84" customFormat="1" ht="11.25">
      <c r="A24" s="79" t="s">
        <v>128</v>
      </c>
    </row>
    <row r="25" spans="1:2" s="84" customFormat="1" ht="11.25">
      <c r="A25" s="84" t="s">
        <v>21</v>
      </c>
      <c r="B25" s="84">
        <v>161</v>
      </c>
    </row>
    <row r="26" spans="1:2" s="84" customFormat="1" ht="11.25">
      <c r="A26" s="84" t="s">
        <v>109</v>
      </c>
      <c r="B26" s="84">
        <v>120</v>
      </c>
    </row>
    <row r="27" spans="1:2" s="84" customFormat="1" ht="11.25">
      <c r="A27" s="84" t="s">
        <v>110</v>
      </c>
      <c r="B27" s="84">
        <v>25</v>
      </c>
    </row>
    <row r="28" spans="1:2" s="84" customFormat="1" ht="11.25">
      <c r="A28" s="84" t="s">
        <v>118</v>
      </c>
      <c r="B28" s="84">
        <v>6</v>
      </c>
    </row>
    <row r="29" spans="1:2" s="84" customFormat="1" ht="11.25">
      <c r="A29" s="84" t="s">
        <v>129</v>
      </c>
      <c r="B29" s="84">
        <v>20</v>
      </c>
    </row>
    <row r="30" spans="1:2" s="84" customFormat="1" ht="11.25">
      <c r="A30" s="79" t="s">
        <v>20</v>
      </c>
      <c r="B30" s="79">
        <v>332</v>
      </c>
    </row>
    <row r="31" spans="1:2" s="84" customFormat="1" ht="11.25">
      <c r="A31" s="79"/>
      <c r="B31" s="79"/>
    </row>
    <row r="32" s="84" customFormat="1" ht="11.25"/>
    <row r="33" spans="1:2" s="84" customFormat="1" ht="11.25">
      <c r="A33" s="84" t="s">
        <v>111</v>
      </c>
      <c r="B33" s="84">
        <v>1</v>
      </c>
    </row>
    <row r="34" spans="1:2" s="84" customFormat="1" ht="11.25">
      <c r="A34" s="84" t="s">
        <v>112</v>
      </c>
      <c r="B34" s="84">
        <v>4</v>
      </c>
    </row>
    <row r="35" spans="1:2" s="84" customFormat="1" ht="11.25">
      <c r="A35" s="84" t="s">
        <v>113</v>
      </c>
      <c r="B35" s="84">
        <v>1</v>
      </c>
    </row>
    <row r="36" spans="1:2" s="84" customFormat="1" ht="11.25">
      <c r="A36" s="84" t="s">
        <v>114</v>
      </c>
      <c r="B36" s="84">
        <v>1</v>
      </c>
    </row>
    <row r="37" spans="1:2" s="84" customFormat="1" ht="11.25">
      <c r="A37" s="84" t="s">
        <v>115</v>
      </c>
      <c r="B37" s="84">
        <v>1</v>
      </c>
    </row>
    <row r="38" spans="1:2" s="84" customFormat="1" ht="11.25">
      <c r="A38" s="84" t="s">
        <v>116</v>
      </c>
      <c r="B38" s="84">
        <v>1</v>
      </c>
    </row>
    <row r="39" spans="1:2" s="84" customFormat="1" ht="11.25">
      <c r="A39" s="84" t="s">
        <v>117</v>
      </c>
      <c r="B39" s="84">
        <v>1</v>
      </c>
    </row>
    <row r="40" spans="1:2" s="84" customFormat="1" ht="11.25">
      <c r="A40" s="84" t="s">
        <v>119</v>
      </c>
      <c r="B40" s="84">
        <v>1</v>
      </c>
    </row>
    <row r="41" spans="1:2" s="84" customFormat="1" ht="11.25">
      <c r="A41" s="84" t="s">
        <v>120</v>
      </c>
      <c r="B41" s="84">
        <v>1</v>
      </c>
    </row>
    <row r="42" spans="1:2" s="84" customFormat="1" ht="11.25">
      <c r="A42" s="84" t="s">
        <v>121</v>
      </c>
      <c r="B42" s="84">
        <v>2</v>
      </c>
    </row>
    <row r="43" spans="1:2" s="84" customFormat="1" ht="11.25">
      <c r="A43" s="84" t="s">
        <v>122</v>
      </c>
      <c r="B43" s="84">
        <v>1</v>
      </c>
    </row>
    <row r="44" spans="1:2" s="84" customFormat="1" ht="11.25">
      <c r="A44" s="84" t="s">
        <v>123</v>
      </c>
      <c r="B44" s="84">
        <v>1</v>
      </c>
    </row>
    <row r="45" spans="1:2" s="84" customFormat="1" ht="11.25">
      <c r="A45" s="84" t="s">
        <v>124</v>
      </c>
      <c r="B45" s="84">
        <v>1</v>
      </c>
    </row>
    <row r="46" spans="1:2" s="84" customFormat="1" ht="11.25">
      <c r="A46" s="84" t="s">
        <v>125</v>
      </c>
      <c r="B46" s="84">
        <v>1</v>
      </c>
    </row>
    <row r="47" spans="1:2" s="84" customFormat="1" ht="11.25">
      <c r="A47" s="84" t="s">
        <v>126</v>
      </c>
      <c r="B47" s="84">
        <v>1</v>
      </c>
    </row>
    <row r="48" spans="1:2" s="84" customFormat="1" ht="11.25">
      <c r="A48" s="84" t="s">
        <v>127</v>
      </c>
      <c r="B48" s="84">
        <v>1</v>
      </c>
    </row>
    <row r="49" s="84" customFormat="1" ht="11.25"/>
    <row r="50" s="84" customFormat="1" ht="11.25"/>
    <row r="51" s="84" customFormat="1" ht="11.25"/>
    <row r="52" s="84" customFormat="1" ht="11.25"/>
    <row r="53" s="84" customFormat="1" ht="11.25"/>
    <row r="54" s="84" customFormat="1" ht="11.25"/>
    <row r="55" s="84" customFormat="1" ht="11.2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3" sqref="A3"/>
    </sheetView>
  </sheetViews>
  <sheetFormatPr defaultColWidth="10.50390625" defaultRowHeight="14.25"/>
  <cols>
    <col min="1" max="1" width="41.75390625" style="1" customWidth="1"/>
    <col min="2" max="16384" width="10.50390625" style="1" customWidth="1"/>
  </cols>
  <sheetData>
    <row r="1" ht="11.25">
      <c r="A1" s="2" t="s">
        <v>30</v>
      </c>
    </row>
    <row r="2" ht="14.25">
      <c r="A2"/>
    </row>
    <row r="3" ht="11.25">
      <c r="A3" s="2" t="s">
        <v>31</v>
      </c>
    </row>
    <row r="4" spans="1:2" ht="11.25">
      <c r="A4" s="1" t="s">
        <v>32</v>
      </c>
      <c r="B4" s="1">
        <v>18</v>
      </c>
    </row>
    <row r="5" spans="1:2" ht="11.25">
      <c r="A5" s="1" t="s">
        <v>33</v>
      </c>
      <c r="B5" s="1">
        <v>5</v>
      </c>
    </row>
    <row r="6" spans="1:2" ht="11.25">
      <c r="A6" s="1" t="s">
        <v>34</v>
      </c>
      <c r="B6" s="1">
        <v>19</v>
      </c>
    </row>
    <row r="7" spans="1:2" ht="11.25">
      <c r="A7" s="1" t="s">
        <v>35</v>
      </c>
      <c r="B7" s="1">
        <v>8</v>
      </c>
    </row>
    <row r="8" spans="1:2" ht="11.25">
      <c r="A8" s="1" t="s">
        <v>36</v>
      </c>
      <c r="B8" s="1">
        <v>7</v>
      </c>
    </row>
    <row r="9" spans="1:2" ht="11.25">
      <c r="A9" s="1" t="s">
        <v>37</v>
      </c>
      <c r="B9" s="1">
        <v>4</v>
      </c>
    </row>
    <row r="11" ht="11.25">
      <c r="A11" s="39" t="s">
        <v>150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"/>
    </sheetView>
  </sheetViews>
  <sheetFormatPr defaultColWidth="42.375" defaultRowHeight="14.25"/>
  <cols>
    <col min="1" max="1" width="42.375" style="66" customWidth="1"/>
    <col min="2" max="2" width="16.375" style="84" customWidth="1"/>
    <col min="3" max="3" width="8.00390625" style="66" customWidth="1"/>
    <col min="4" max="4" width="13.125" style="66" customWidth="1"/>
    <col min="5" max="5" width="12.50390625" style="66" customWidth="1"/>
    <col min="6" max="6" width="12.875" style="66" customWidth="1"/>
    <col min="7" max="7" width="13.375" style="66" customWidth="1"/>
    <col min="8" max="8" width="13.125" style="66" customWidth="1"/>
    <col min="9" max="9" width="13.375" style="66" customWidth="1"/>
    <col min="10" max="10" width="13.125" style="66" customWidth="1"/>
    <col min="11" max="16384" width="42.375" style="66" customWidth="1"/>
  </cols>
  <sheetData>
    <row r="1" spans="1:5" ht="11.25">
      <c r="A1" s="65" t="s">
        <v>60</v>
      </c>
      <c r="B1" s="79"/>
      <c r="C1" s="65"/>
      <c r="D1" s="65"/>
      <c r="E1" s="65"/>
    </row>
    <row r="2" spans="1:5" ht="11.25">
      <c r="A2" s="114" t="s">
        <v>151</v>
      </c>
      <c r="B2" s="79"/>
      <c r="C2" s="65"/>
      <c r="D2" s="65"/>
      <c r="E2" s="65"/>
    </row>
    <row r="3" spans="2:10" ht="11.25">
      <c r="B3" s="109" t="s">
        <v>61</v>
      </c>
      <c r="C3" s="109"/>
      <c r="D3" s="109"/>
      <c r="E3" s="109"/>
      <c r="F3" s="65" t="s">
        <v>62</v>
      </c>
      <c r="G3" s="65" t="s">
        <v>63</v>
      </c>
      <c r="H3" s="65" t="s">
        <v>64</v>
      </c>
      <c r="I3" s="65" t="s">
        <v>65</v>
      </c>
      <c r="J3" s="65" t="s">
        <v>66</v>
      </c>
    </row>
    <row r="4" spans="2:10" ht="11.25">
      <c r="B4" s="80" t="s">
        <v>26</v>
      </c>
      <c r="C4" s="65" t="s">
        <v>67</v>
      </c>
      <c r="D4" s="65" t="s">
        <v>68</v>
      </c>
      <c r="E4" s="65" t="s">
        <v>69</v>
      </c>
      <c r="F4" s="65" t="s">
        <v>70</v>
      </c>
      <c r="G4" s="65" t="s">
        <v>70</v>
      </c>
      <c r="H4" s="65" t="s">
        <v>70</v>
      </c>
      <c r="I4" s="65" t="s">
        <v>70</v>
      </c>
      <c r="J4" s="65" t="s">
        <v>70</v>
      </c>
    </row>
    <row r="5" spans="1:10" ht="11.25">
      <c r="A5" s="67" t="s">
        <v>131</v>
      </c>
      <c r="B5" s="81">
        <v>38</v>
      </c>
      <c r="C5" s="68">
        <v>0.05405405405405406</v>
      </c>
      <c r="D5" s="68">
        <v>0.6756756756756757</v>
      </c>
      <c r="E5" s="69">
        <v>0.2702702702702703</v>
      </c>
      <c r="F5" s="71">
        <v>0.21621621621621623</v>
      </c>
      <c r="G5" s="70">
        <v>0.210526315789474</v>
      </c>
      <c r="H5" s="68">
        <v>0.210526315789474</v>
      </c>
      <c r="I5" s="68">
        <v>0.17</v>
      </c>
      <c r="J5" s="68">
        <v>0.1</v>
      </c>
    </row>
    <row r="6" spans="1:10" ht="11.25">
      <c r="A6" s="67" t="s">
        <v>75</v>
      </c>
      <c r="B6" s="82">
        <v>14</v>
      </c>
      <c r="C6" s="68">
        <v>0.07</v>
      </c>
      <c r="D6" s="68">
        <v>0.57</v>
      </c>
      <c r="E6" s="69">
        <v>0.36</v>
      </c>
      <c r="F6" s="71">
        <v>0.2857142857142857</v>
      </c>
      <c r="G6" s="70">
        <v>0.285714285714286</v>
      </c>
      <c r="H6" s="68">
        <v>0.214285714285714</v>
      </c>
      <c r="I6" s="68">
        <v>0.18</v>
      </c>
      <c r="J6" s="68">
        <v>0.15</v>
      </c>
    </row>
    <row r="7" spans="1:10" ht="11.25">
      <c r="A7" s="67" t="s">
        <v>79</v>
      </c>
      <c r="B7" s="81">
        <v>12</v>
      </c>
      <c r="C7" s="68">
        <v>0.09</v>
      </c>
      <c r="D7" s="68">
        <v>0.58</v>
      </c>
      <c r="E7" s="69">
        <v>0.33</v>
      </c>
      <c r="F7" s="71">
        <v>0.3333333333333333</v>
      </c>
      <c r="G7" s="70">
        <v>0.333333333333333</v>
      </c>
      <c r="H7" s="68">
        <v>0.25</v>
      </c>
      <c r="I7" s="68">
        <v>0.24</v>
      </c>
      <c r="J7" s="68">
        <v>0.29</v>
      </c>
    </row>
    <row r="8" spans="1:10" ht="11.25">
      <c r="A8" s="67" t="s">
        <v>81</v>
      </c>
      <c r="B8" s="81">
        <v>74</v>
      </c>
      <c r="C8" s="68">
        <v>0</v>
      </c>
      <c r="D8" s="68">
        <v>0.6986301369863014</v>
      </c>
      <c r="E8" s="69">
        <v>0.3013698630136986</v>
      </c>
      <c r="F8" s="71">
        <v>0.29577464788732394</v>
      </c>
      <c r="G8" s="70">
        <v>0.27536231884058</v>
      </c>
      <c r="H8" s="68">
        <v>0.28169014084507</v>
      </c>
      <c r="I8" s="68">
        <v>0.25</v>
      </c>
      <c r="J8" s="68">
        <v>0.29</v>
      </c>
    </row>
    <row r="9" ht="11.25">
      <c r="A9" s="66" t="s">
        <v>82</v>
      </c>
    </row>
    <row r="10" ht="11.25">
      <c r="A10" s="66" t="s">
        <v>83</v>
      </c>
    </row>
    <row r="11" ht="11.25">
      <c r="A11" s="66" t="s">
        <v>84</v>
      </c>
    </row>
    <row r="13" ht="11.25">
      <c r="A13" s="66" t="s">
        <v>85</v>
      </c>
    </row>
    <row r="15" ht="11.25">
      <c r="A15" s="72"/>
    </row>
    <row r="18" spans="1:10" s="84" customFormat="1" ht="11.25">
      <c r="A18" s="82" t="s">
        <v>71</v>
      </c>
      <c r="B18" s="82">
        <v>19</v>
      </c>
      <c r="C18" s="85">
        <v>0.1</v>
      </c>
      <c r="D18" s="85">
        <v>0.7368421052631579</v>
      </c>
      <c r="E18" s="86">
        <v>0.15789473684210525</v>
      </c>
      <c r="F18" s="87">
        <v>0.15789473684210525</v>
      </c>
      <c r="G18" s="88">
        <v>0.105263157894737</v>
      </c>
      <c r="H18" s="85">
        <v>0.105263157894737</v>
      </c>
      <c r="I18" s="85">
        <v>0.11</v>
      </c>
      <c r="J18" s="85">
        <v>0.16</v>
      </c>
    </row>
    <row r="19" spans="1:10" s="84" customFormat="1" ht="11.25">
      <c r="A19" s="82" t="s">
        <v>72</v>
      </c>
      <c r="B19" s="82">
        <v>47</v>
      </c>
      <c r="C19" s="85">
        <v>0</v>
      </c>
      <c r="D19" s="85">
        <v>0.3829787234042553</v>
      </c>
      <c r="E19" s="86">
        <v>0.6170212765957447</v>
      </c>
      <c r="F19" s="89">
        <v>0.6363636363636364</v>
      </c>
      <c r="G19" s="88">
        <v>0.622222222222222</v>
      </c>
      <c r="H19" s="85">
        <v>0.622222222222222</v>
      </c>
      <c r="I19" s="85">
        <v>0.61</v>
      </c>
      <c r="J19" s="85">
        <v>0.59</v>
      </c>
    </row>
    <row r="20" spans="1:10" s="84" customFormat="1" ht="11.25">
      <c r="A20" s="82" t="s">
        <v>73</v>
      </c>
      <c r="B20" s="82">
        <v>12</v>
      </c>
      <c r="C20" s="85">
        <v>0</v>
      </c>
      <c r="D20" s="85">
        <v>0.3333333333333333</v>
      </c>
      <c r="E20" s="86">
        <v>0.6666666666666666</v>
      </c>
      <c r="F20" s="89">
        <v>0.6666666666666666</v>
      </c>
      <c r="G20" s="88">
        <v>0.583333333333333</v>
      </c>
      <c r="H20" s="85">
        <v>0.583333333333333</v>
      </c>
      <c r="I20" s="85">
        <v>0.58</v>
      </c>
      <c r="J20" s="85">
        <v>0.42</v>
      </c>
    </row>
    <row r="21" spans="1:10" s="84" customFormat="1" ht="11.25">
      <c r="A21" s="82" t="s">
        <v>74</v>
      </c>
      <c r="B21" s="81">
        <v>8</v>
      </c>
      <c r="C21" s="85">
        <v>0.12</v>
      </c>
      <c r="D21" s="85">
        <v>0.75</v>
      </c>
      <c r="E21" s="86">
        <v>0.125</v>
      </c>
      <c r="F21" s="89">
        <v>0</v>
      </c>
      <c r="G21" s="88">
        <v>0</v>
      </c>
      <c r="H21" s="85">
        <v>0</v>
      </c>
      <c r="I21" s="85">
        <v>0</v>
      </c>
      <c r="J21" s="85">
        <v>0</v>
      </c>
    </row>
    <row r="22" spans="1:10" s="84" customFormat="1" ht="11.25">
      <c r="A22" s="82" t="s">
        <v>76</v>
      </c>
      <c r="B22" s="81">
        <v>23</v>
      </c>
      <c r="C22" s="85">
        <v>0</v>
      </c>
      <c r="D22" s="85">
        <v>0.34782608695652173</v>
      </c>
      <c r="E22" s="86">
        <v>0.6521739130434783</v>
      </c>
      <c r="F22" s="89">
        <v>0.6521739130434783</v>
      </c>
      <c r="G22" s="88">
        <v>0.6</v>
      </c>
      <c r="H22" s="85">
        <v>0.55</v>
      </c>
      <c r="I22" s="85">
        <v>0.55</v>
      </c>
      <c r="J22" s="85">
        <v>0.61</v>
      </c>
    </row>
    <row r="23" spans="1:10" s="84" customFormat="1" ht="11.25">
      <c r="A23" s="82" t="s">
        <v>77</v>
      </c>
      <c r="B23" s="81">
        <v>5</v>
      </c>
      <c r="C23" s="85">
        <v>0</v>
      </c>
      <c r="D23" s="85">
        <v>0.6</v>
      </c>
      <c r="E23" s="86">
        <v>0.4</v>
      </c>
      <c r="F23" s="89">
        <v>0.4</v>
      </c>
      <c r="G23" s="88">
        <v>0.166666666666667</v>
      </c>
      <c r="H23" s="85">
        <v>0.153846153846154</v>
      </c>
      <c r="I23" s="85">
        <v>0.15</v>
      </c>
      <c r="J23" s="85">
        <v>0.15</v>
      </c>
    </row>
    <row r="24" spans="1:10" s="84" customFormat="1" ht="11.25">
      <c r="A24" s="82" t="s">
        <v>78</v>
      </c>
      <c r="B24" s="81">
        <v>11</v>
      </c>
      <c r="C24" s="85">
        <v>0</v>
      </c>
      <c r="D24" s="85">
        <v>0.45</v>
      </c>
      <c r="E24" s="86">
        <v>0.65</v>
      </c>
      <c r="F24" s="89">
        <v>0.3181818181818182</v>
      </c>
      <c r="G24" s="88">
        <v>0.375</v>
      </c>
      <c r="H24" s="85"/>
      <c r="I24" s="85"/>
      <c r="J24" s="85"/>
    </row>
    <row r="25" spans="1:10" s="84" customFormat="1" ht="11.25">
      <c r="A25" s="82" t="s">
        <v>80</v>
      </c>
      <c r="B25" s="81">
        <v>85</v>
      </c>
      <c r="C25" s="85">
        <v>0.012345679012345678</v>
      </c>
      <c r="D25" s="85">
        <v>0.8641975308641975</v>
      </c>
      <c r="E25" s="86">
        <v>0.13</v>
      </c>
      <c r="F25" s="89">
        <v>0.12</v>
      </c>
      <c r="G25" s="88">
        <v>0.117647058823529</v>
      </c>
      <c r="H25" s="85">
        <v>0.103448275862069</v>
      </c>
      <c r="I25" s="85">
        <v>0.1</v>
      </c>
      <c r="J25" s="85">
        <v>0.13</v>
      </c>
    </row>
    <row r="26" spans="1:10" s="84" customFormat="1" ht="11.25">
      <c r="A26" s="83" t="s">
        <v>20</v>
      </c>
      <c r="B26" s="83">
        <f>SUM(B5:B8)</f>
        <v>138</v>
      </c>
      <c r="C26" s="86">
        <v>0.03</v>
      </c>
      <c r="D26" s="86">
        <v>0.63</v>
      </c>
      <c r="E26" s="86">
        <v>0.34</v>
      </c>
      <c r="F26" s="87">
        <v>0.307773717942045</v>
      </c>
      <c r="G26" s="88">
        <v>0.294943820224719</v>
      </c>
      <c r="H26" s="86">
        <v>0.257617728531856</v>
      </c>
      <c r="I26" s="86">
        <v>0.25</v>
      </c>
      <c r="J26" s="86">
        <v>0.26</v>
      </c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9" sqref="A19"/>
    </sheetView>
  </sheetViews>
  <sheetFormatPr defaultColWidth="8.00390625" defaultRowHeight="14.25"/>
  <cols>
    <col min="1" max="1" width="37.75390625" style="57" customWidth="1"/>
    <col min="2" max="2" width="16.625" style="57" customWidth="1"/>
    <col min="3" max="3" width="14.625" style="57" customWidth="1"/>
    <col min="4" max="4" width="11.50390625" style="57" customWidth="1"/>
    <col min="5" max="5" width="13.25390625" style="57" customWidth="1"/>
    <col min="6" max="6" width="11.00390625" style="57" customWidth="1"/>
    <col min="7" max="7" width="14.25390625" style="91" customWidth="1"/>
    <col min="8" max="8" width="8.00390625" style="91" customWidth="1"/>
    <col min="9" max="9" width="11.00390625" style="57" customWidth="1"/>
    <col min="10" max="16384" width="8.00390625" style="57" customWidth="1"/>
  </cols>
  <sheetData>
    <row r="1" ht="11.25">
      <c r="A1" s="112" t="s">
        <v>148</v>
      </c>
    </row>
    <row r="2" spans="1:9" ht="11.25">
      <c r="A2" s="115" t="s">
        <v>152</v>
      </c>
      <c r="B2" s="110"/>
      <c r="C2" s="110"/>
      <c r="D2" s="110"/>
      <c r="E2" s="110"/>
      <c r="F2" s="56"/>
      <c r="G2" s="90"/>
      <c r="H2" s="90"/>
      <c r="I2" s="56"/>
    </row>
    <row r="3" spans="2:10" ht="45">
      <c r="B3" s="58" t="s">
        <v>41</v>
      </c>
      <c r="C3" s="58" t="s">
        <v>132</v>
      </c>
      <c r="D3" s="58" t="s">
        <v>38</v>
      </c>
      <c r="E3" s="58" t="s">
        <v>42</v>
      </c>
      <c r="F3" s="58" t="s">
        <v>43</v>
      </c>
      <c r="G3" s="93" t="s">
        <v>44</v>
      </c>
      <c r="H3" s="93" t="s">
        <v>45</v>
      </c>
      <c r="I3" s="58" t="s">
        <v>45</v>
      </c>
      <c r="J3" s="59"/>
    </row>
    <row r="4" spans="1:8" s="91" customFormat="1" ht="15.75" customHeight="1">
      <c r="A4" s="90" t="s">
        <v>29</v>
      </c>
      <c r="B4" s="91">
        <v>1354</v>
      </c>
      <c r="C4" s="91">
        <v>3339</v>
      </c>
      <c r="D4" s="91">
        <v>5431</v>
      </c>
      <c r="E4" s="91">
        <v>4652</v>
      </c>
      <c r="F4" s="91">
        <v>385</v>
      </c>
      <c r="G4" s="91">
        <v>147</v>
      </c>
      <c r="H4" s="90">
        <v>15308</v>
      </c>
    </row>
    <row r="5" spans="1:9" s="91" customFormat="1" ht="15.75" customHeight="1">
      <c r="A5" s="90" t="s">
        <v>46</v>
      </c>
      <c r="B5" s="94">
        <v>0.3914327917282127</v>
      </c>
      <c r="C5" s="94">
        <v>0.353099730458221</v>
      </c>
      <c r="D5" s="94">
        <v>0.312465475971276</v>
      </c>
      <c r="E5" s="94">
        <v>0.33383490971625107</v>
      </c>
      <c r="F5" s="94">
        <v>0.37142857142857144</v>
      </c>
      <c r="G5" s="94">
        <v>0.5374149659863946</v>
      </c>
      <c r="H5" s="94">
        <v>0.3384504834073687</v>
      </c>
      <c r="I5" s="94">
        <f>(B5*B4+C5*C4+D5*D4+E5*E4+F5*F4)/SUM(B4:F4)</f>
        <v>0.3365213376426357</v>
      </c>
    </row>
    <row r="6" spans="1:8" s="91" customFormat="1" ht="11.25">
      <c r="A6" s="90" t="s">
        <v>47</v>
      </c>
      <c r="B6" s="91">
        <v>94</v>
      </c>
      <c r="C6" s="91">
        <v>798</v>
      </c>
      <c r="D6" s="91">
        <v>2449</v>
      </c>
      <c r="E6" s="91">
        <v>2597</v>
      </c>
      <c r="F6" s="91">
        <v>171</v>
      </c>
      <c r="G6" s="91">
        <v>76</v>
      </c>
      <c r="H6" s="90">
        <v>6185</v>
      </c>
    </row>
    <row r="7" spans="1:9" ht="11.25">
      <c r="A7" s="56" t="s">
        <v>48</v>
      </c>
      <c r="B7" s="60">
        <v>0.32978723404255317</v>
      </c>
      <c r="C7" s="60">
        <v>0.3508771929824561</v>
      </c>
      <c r="D7" s="60">
        <v>0.3291139240506329</v>
      </c>
      <c r="E7" s="60">
        <v>0.3423180592991914</v>
      </c>
      <c r="F7" s="60">
        <v>0.3391812865497076</v>
      </c>
      <c r="G7" s="94">
        <v>0.5</v>
      </c>
      <c r="H7" s="94">
        <v>0.33985448666127727</v>
      </c>
      <c r="I7" s="60">
        <f>(B7*B6+C7*C6+D7*D6+E7*E6+F7*F6)/SUM(B6:F6)</f>
        <v>0.33786217056801443</v>
      </c>
    </row>
    <row r="8" spans="1:9" s="91" customFormat="1" ht="11.25">
      <c r="A8" s="90" t="s">
        <v>49</v>
      </c>
      <c r="B8" s="92">
        <v>10</v>
      </c>
      <c r="C8" s="92">
        <v>178</v>
      </c>
      <c r="D8" s="92">
        <v>930</v>
      </c>
      <c r="E8" s="92">
        <v>1118</v>
      </c>
      <c r="F8" s="92">
        <v>108</v>
      </c>
      <c r="G8" s="92">
        <v>18</v>
      </c>
      <c r="H8" s="90">
        <v>2362</v>
      </c>
      <c r="I8" s="92"/>
    </row>
    <row r="9" spans="1:9" ht="11.25">
      <c r="A9" s="56" t="s">
        <v>50</v>
      </c>
      <c r="B9" s="60">
        <v>0.4</v>
      </c>
      <c r="C9" s="60">
        <v>0.4101123595505618</v>
      </c>
      <c r="D9" s="60">
        <v>0.34408602150537637</v>
      </c>
      <c r="E9" s="60">
        <v>0.3631484794275492</v>
      </c>
      <c r="F9" s="60">
        <v>0.3611111111111111</v>
      </c>
      <c r="G9" s="94">
        <v>0.4444444444444444</v>
      </c>
      <c r="H9" s="94">
        <v>0.3598645215918713</v>
      </c>
      <c r="I9" s="60">
        <f>(B9*B8+C9*C8+D9*D8+E9*E8+F9*F8)/SUM(B8:F8)</f>
        <v>0.35921501706484643</v>
      </c>
    </row>
    <row r="10" spans="1:9" ht="11.25">
      <c r="A10" s="61"/>
      <c r="B10" s="60"/>
      <c r="C10" s="60"/>
      <c r="D10" s="60"/>
      <c r="E10" s="60"/>
      <c r="F10" s="60"/>
      <c r="G10" s="94"/>
      <c r="I10" s="60"/>
    </row>
    <row r="11" spans="1:9" s="91" customFormat="1" ht="11.25">
      <c r="A11" s="98" t="s">
        <v>51</v>
      </c>
      <c r="B11" s="94"/>
      <c r="C11" s="94"/>
      <c r="D11" s="94"/>
      <c r="E11" s="94"/>
      <c r="F11" s="94"/>
      <c r="G11" s="94"/>
      <c r="I11" s="94"/>
    </row>
    <row r="12" spans="1:9" ht="11.25">
      <c r="A12" s="56" t="s">
        <v>52</v>
      </c>
      <c r="B12" s="60">
        <v>0.17</v>
      </c>
      <c r="C12" s="60">
        <v>0.2</v>
      </c>
      <c r="D12" s="60">
        <v>0.24</v>
      </c>
      <c r="E12" s="60">
        <v>0.26</v>
      </c>
      <c r="F12" s="60">
        <v>0.22</v>
      </c>
      <c r="G12" s="94">
        <v>0.18</v>
      </c>
      <c r="H12" s="94">
        <v>0.24088278092158447</v>
      </c>
      <c r="I12" s="60">
        <f>(B12*B6+C12*C6+D12*D6+E12*E6+F12*F6)/SUM(B6:F6)</f>
        <v>0.24164020297921096</v>
      </c>
    </row>
    <row r="13" spans="1:9" s="91" customFormat="1" ht="11.25">
      <c r="A13" s="91" t="s">
        <v>53</v>
      </c>
      <c r="B13" s="95">
        <v>0.25</v>
      </c>
      <c r="C13" s="95">
        <v>0.35</v>
      </c>
      <c r="D13" s="95">
        <v>0.38</v>
      </c>
      <c r="E13" s="95">
        <v>0.35</v>
      </c>
      <c r="F13" s="95">
        <v>0.27</v>
      </c>
      <c r="G13" s="96" t="s">
        <v>54</v>
      </c>
      <c r="H13" s="97">
        <v>0.3538464025869038</v>
      </c>
      <c r="I13" s="95"/>
    </row>
    <row r="14" spans="1:9" s="91" customFormat="1" ht="11.25">
      <c r="A14" s="91" t="s">
        <v>55</v>
      </c>
      <c r="B14" s="95">
        <v>0.32</v>
      </c>
      <c r="C14" s="95">
        <v>0.42</v>
      </c>
      <c r="D14" s="95">
        <v>0.42</v>
      </c>
      <c r="E14" s="95">
        <v>0.43</v>
      </c>
      <c r="F14" s="95">
        <v>0.44</v>
      </c>
      <c r="G14" s="96" t="s">
        <v>54</v>
      </c>
      <c r="H14" s="97">
        <v>0.4180711398544866</v>
      </c>
      <c r="I14" s="95"/>
    </row>
    <row r="15" spans="1:9" s="91" customFormat="1" ht="11.25">
      <c r="A15" s="91" t="s">
        <v>56</v>
      </c>
      <c r="B15" s="95">
        <v>0.32</v>
      </c>
      <c r="C15" s="95">
        <v>0.34</v>
      </c>
      <c r="D15" s="95">
        <v>0.33</v>
      </c>
      <c r="E15" s="95">
        <v>0.34</v>
      </c>
      <c r="F15" s="95">
        <v>0.34</v>
      </c>
      <c r="G15" s="95">
        <v>0.35</v>
      </c>
      <c r="H15" s="97">
        <v>0.3358593371059014</v>
      </c>
      <c r="I15" s="95"/>
    </row>
    <row r="16" spans="1:9" s="91" customFormat="1" ht="11.25">
      <c r="A16" s="91" t="s">
        <v>57</v>
      </c>
      <c r="B16" s="95">
        <v>0.38</v>
      </c>
      <c r="C16" s="95">
        <v>0.37</v>
      </c>
      <c r="D16" s="95">
        <v>0.31</v>
      </c>
      <c r="E16" s="95">
        <v>0.35</v>
      </c>
      <c r="F16" s="95">
        <v>0.3</v>
      </c>
      <c r="G16" s="95">
        <v>0.57</v>
      </c>
      <c r="H16" s="97">
        <v>0.3385189975747777</v>
      </c>
      <c r="I16" s="95"/>
    </row>
    <row r="17" spans="1:9" s="91" customFormat="1" ht="11.25">
      <c r="A17" s="91" t="s">
        <v>58</v>
      </c>
      <c r="B17" s="95">
        <v>0.44</v>
      </c>
      <c r="C17" s="95">
        <v>0.39</v>
      </c>
      <c r="D17" s="95">
        <v>0.37</v>
      </c>
      <c r="E17" s="95">
        <v>0.36</v>
      </c>
      <c r="F17" s="95">
        <v>0.44</v>
      </c>
      <c r="G17" s="95">
        <v>0.41</v>
      </c>
      <c r="H17" s="97">
        <v>0.3718722716248989</v>
      </c>
      <c r="I17" s="95"/>
    </row>
    <row r="18" spans="1:9" ht="11.25">
      <c r="A18" s="63"/>
      <c r="B18" s="62"/>
      <c r="C18" s="62"/>
      <c r="D18" s="62"/>
      <c r="E18" s="62"/>
      <c r="F18" s="62"/>
      <c r="G18" s="95"/>
      <c r="H18" s="97"/>
      <c r="I18" s="62"/>
    </row>
    <row r="19" ht="11.25">
      <c r="A19" s="115" t="s">
        <v>59</v>
      </c>
    </row>
    <row r="23" ht="11.25">
      <c r="A23" s="64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edwige.millery</cp:lastModifiedBy>
  <dcterms:modified xsi:type="dcterms:W3CDTF">2019-06-13T17:09:48Z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