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0" yWindow="0" windowWidth="21570" windowHeight="7155" tabRatio="750" firstSheet="1" activeTab="9"/>
  </bookViews>
  <sheets>
    <sheet name="Sommaire" sheetId="1" r:id="rId1"/>
    <sheet name="Graphique 1-" sheetId="11" r:id="rId2"/>
    <sheet name="Graphique 2-" sheetId="9" r:id="rId3"/>
    <sheet name="Graphique 3-" sheetId="2" r:id="rId4"/>
    <sheet name="Graphique 4-" sheetId="12" r:id="rId5"/>
    <sheet name="Graphique 5-" sheetId="14" r:id="rId6"/>
    <sheet name="Graphique 6-" sheetId="3" r:id="rId7"/>
    <sheet name="Tableau 1" sheetId="15" r:id="rId8"/>
    <sheet name="Tableau 2" sheetId="8" r:id="rId9"/>
    <sheet name="Tableau 3" sheetId="10" r:id="rId10"/>
  </sheets>
  <definedNames>
    <definedName name="_xlnm.Print_Area" localSheetId="3">'Graphique 3-'!$A$1:$AA$95</definedName>
  </definedNames>
  <calcPr calcId="162913"/>
</workbook>
</file>

<file path=xl/calcChain.xml><?xml version="1.0" encoding="utf-8"?>
<calcChain xmlns="http://schemas.openxmlformats.org/spreadsheetml/2006/main">
  <c r="O6" i="8" l="1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5" i="8"/>
  <c r="C33" i="3" l="1"/>
  <c r="D33" i="3"/>
  <c r="E33" i="3"/>
  <c r="F33" i="3"/>
  <c r="G33" i="3"/>
  <c r="H33" i="3"/>
  <c r="I33" i="3"/>
  <c r="B33" i="3"/>
  <c r="C34" i="3" l="1"/>
  <c r="C35" i="3" s="1"/>
  <c r="C36" i="3" s="1"/>
  <c r="C37" i="3" s="1"/>
  <c r="D34" i="3"/>
  <c r="D35" i="3" s="1"/>
  <c r="D36" i="3" s="1"/>
  <c r="D37" i="3" s="1"/>
  <c r="E34" i="3"/>
  <c r="E35" i="3" s="1"/>
  <c r="E36" i="3" s="1"/>
  <c r="E37" i="3" s="1"/>
  <c r="F34" i="3"/>
  <c r="F35" i="3" s="1"/>
  <c r="F36" i="3" s="1"/>
  <c r="F37" i="3" s="1"/>
  <c r="G34" i="3"/>
  <c r="G35" i="3" s="1"/>
  <c r="G36" i="3" s="1"/>
  <c r="G37" i="3" s="1"/>
  <c r="H34" i="3"/>
  <c r="H35" i="3" s="1"/>
  <c r="H36" i="3" s="1"/>
  <c r="H37" i="3" s="1"/>
  <c r="I34" i="3"/>
  <c r="I35" i="3" s="1"/>
  <c r="I36" i="3" s="1"/>
  <c r="I37" i="3" s="1"/>
  <c r="B34" i="3"/>
  <c r="B35" i="3" s="1"/>
  <c r="B36" i="3" s="1"/>
  <c r="B37" i="3" s="1"/>
  <c r="J6" i="3"/>
  <c r="J7" i="3"/>
  <c r="J8" i="3"/>
  <c r="J9" i="3"/>
  <c r="J10" i="3"/>
  <c r="J11" i="3"/>
  <c r="J12" i="3"/>
  <c r="J13" i="3"/>
  <c r="J15" i="3"/>
  <c r="J5" i="3"/>
  <c r="J33" i="3" s="1"/>
  <c r="B14" i="3"/>
  <c r="J14" i="3" s="1"/>
</calcChain>
</file>

<file path=xl/sharedStrings.xml><?xml version="1.0" encoding="utf-8"?>
<sst xmlns="http://schemas.openxmlformats.org/spreadsheetml/2006/main" count="248" uniqueCount="151">
  <si>
    <t>Télévision</t>
  </si>
  <si>
    <t>4-14 ans</t>
  </si>
  <si>
    <t>15-49 ans</t>
  </si>
  <si>
    <t>50 ans et plus</t>
  </si>
  <si>
    <t>TF1</t>
  </si>
  <si>
    <t>France 2</t>
  </si>
  <si>
    <t>France 3</t>
  </si>
  <si>
    <t>Canal+ (clair)</t>
  </si>
  <si>
    <t>France 5</t>
  </si>
  <si>
    <t>M6</t>
  </si>
  <si>
    <t>Arte</t>
  </si>
  <si>
    <t>Part d'audience sur les téléspectateurs de 4 ans et plus.</t>
  </si>
  <si>
    <t>Total</t>
  </si>
  <si>
    <t>Unités</t>
  </si>
  <si>
    <t>dont films inédits</t>
  </si>
  <si>
    <t>Total chaînes nationales gratuites*</t>
  </si>
  <si>
    <t>Chaînes nationales publiques</t>
  </si>
  <si>
    <t>France 4</t>
  </si>
  <si>
    <t>///</t>
  </si>
  <si>
    <t>-</t>
  </si>
  <si>
    <t>France Ô</t>
  </si>
  <si>
    <t>LCP-AN</t>
  </si>
  <si>
    <t>Chaînes nationales privées gratuites</t>
  </si>
  <si>
    <t>6ter</t>
  </si>
  <si>
    <t>Chérie 25</t>
  </si>
  <si>
    <t>C8 (ex D8)</t>
  </si>
  <si>
    <t>Cstar (ex D17)</t>
  </si>
  <si>
    <t>L’Equipe 21</t>
  </si>
  <si>
    <t>Gulli</t>
  </si>
  <si>
    <t>HD1</t>
  </si>
  <si>
    <t>NRJ12</t>
  </si>
  <si>
    <t>NT1</t>
  </si>
  <si>
    <t>Numéro 23</t>
  </si>
  <si>
    <t>RMC Découverte</t>
  </si>
  <si>
    <t>TMC</t>
  </si>
  <si>
    <t>W9</t>
  </si>
  <si>
    <t>Total chaînes TNT (CNC)</t>
  </si>
  <si>
    <t>Canal+</t>
  </si>
  <si>
    <t>Un même film peut être diffusé par plusieurs chaînes, cela implique que les totaux et sous-totaux ne sont pas égaux à la somme de chaque chaîne</t>
  </si>
  <si>
    <t>Début de la diffusion de la TNT : 31 mars 2005.</t>
  </si>
  <si>
    <t>France Télévisions</t>
  </si>
  <si>
    <t>Groupe TF1</t>
  </si>
  <si>
    <t>Groupe M6</t>
  </si>
  <si>
    <t>Groupe Canal +</t>
  </si>
  <si>
    <t>Groupe Lagardère</t>
  </si>
  <si>
    <t>Groupe NRJ</t>
  </si>
  <si>
    <t>Groupe Disney</t>
  </si>
  <si>
    <t>Groupe AB</t>
  </si>
  <si>
    <t>OCS</t>
  </si>
  <si>
    <t>Editeurs « Hors groupes »</t>
  </si>
  <si>
    <t>Divertissement</t>
  </si>
  <si>
    <t>Magazine</t>
  </si>
  <si>
    <t>Vidéo Musique</t>
  </si>
  <si>
    <t>Spectacle vivant</t>
  </si>
  <si>
    <t>Documentaire</t>
  </si>
  <si>
    <t>Animation</t>
  </si>
  <si>
    <t>Fiction</t>
  </si>
  <si>
    <t>Ensemble</t>
  </si>
  <si>
    <t>Autres TNT</t>
  </si>
  <si>
    <t>Heures et minutes</t>
  </si>
  <si>
    <t>%</t>
  </si>
  <si>
    <t>Autres TNT comprend les audiences de C8, W9, TMC, NT1, NRJ12, France4, BFMTV, CNews, CStar, Gulli, France Ô et à partir de 2013 HD1, l’Equipe, 6Ter, Numéro 23, RMC Découverte et Chérie 25, puis LCI à partir de 2016.</t>
  </si>
  <si>
    <t>Autres</t>
  </si>
  <si>
    <t>Nom</t>
  </si>
  <si>
    <t>Part de marché</t>
  </si>
  <si>
    <t>Chaîne</t>
  </si>
  <si>
    <t>Unités et %</t>
  </si>
  <si>
    <t>Seule la meilleure audience apparaît pour les films diffusés plusieurs fois sur une même chaîne dans un intervalle de trois mois.</t>
  </si>
  <si>
    <t>FR</t>
  </si>
  <si>
    <t>US</t>
  </si>
  <si>
    <t>Nationalité</t>
  </si>
  <si>
    <t>Date de diffusion</t>
  </si>
  <si>
    <t>PIB</t>
  </si>
  <si>
    <t>Cinéma</t>
  </si>
  <si>
    <t>Recettes publicitaires hors taxes nettes c'est à dire après déduction des remises professionnelles, hors échanges de marchandises, petites annonces de presse incluses.</t>
  </si>
  <si>
    <t>Ensemble des médias</t>
  </si>
  <si>
    <t>Espaces classiques TV</t>
  </si>
  <si>
    <t>Espaces parrainage TV</t>
  </si>
  <si>
    <r>
      <t xml:space="preserve">¹ A partir de 2011, la mesure d'audience intègre la consommation des programmes en différé </t>
    </r>
    <r>
      <rPr>
        <i/>
        <sz val="8"/>
        <color rgb="FF000000"/>
        <rFont val="Arial1"/>
      </rPr>
      <t>via</t>
    </r>
    <r>
      <rPr>
        <sz val="8"/>
        <color rgb="FF000000"/>
        <rFont val="Arial1"/>
      </rPr>
      <t xml:space="preserve"> un enregistrement personnel.</t>
    </r>
  </si>
  <si>
    <t>Diffusés en première partie de soirée</t>
  </si>
  <si>
    <t>Note : à titre de comparaison et pour situer le contexte économique, l'évolution annuelle du produit intérieur brut est figurée en pointillés.</t>
  </si>
  <si>
    <t>Source : Médiamétrie/ Deps, Ministère de la Culture et de la Communication, 2019</t>
  </si>
  <si>
    <t>Les chaînes non inclues dans ce graphique représentent 10,1 % de part d'audience en 2017.</t>
  </si>
  <si>
    <t>Source: Médiamétrie/ Deps, Ministère de la Culture, 2019</t>
  </si>
  <si>
    <t>Source : CNC, CSA / Deps, Ministère de la Culture, 2019</t>
  </si>
  <si>
    <t>Tableau 2 – Films de long métrage diffusés à la télévision, 2010 – 2017</t>
  </si>
  <si>
    <t>Tableau 3 – Dix meilleures audiences des films à la télévision en 2017</t>
  </si>
  <si>
    <t>Bienvenue chez les Ch'tis</t>
  </si>
  <si>
    <t>La Famille Bélier</t>
  </si>
  <si>
    <t>Papa ou maman</t>
  </si>
  <si>
    <t>Les Rivières pourpres</t>
  </si>
  <si>
    <t>On a retrouvé la 7ème compagnie!</t>
  </si>
  <si>
    <t>Indiana Jones et le Royaume du crâne de cristal</t>
  </si>
  <si>
    <t>Le Deuxième Souffle</t>
  </si>
  <si>
    <t>Raid dingue</t>
  </si>
  <si>
    <t>Independance Day</t>
  </si>
  <si>
    <t>Balade entre les tombes</t>
  </si>
  <si>
    <t>Source : Médiamétrie - CNC/ Deps, Ministère de la Culture, 2019</t>
  </si>
  <si>
    <t>FR/BE</t>
  </si>
  <si>
    <t>Audience (en millions)</t>
  </si>
  <si>
    <t>C8</t>
  </si>
  <si>
    <t>Evolution 2011/2018</t>
  </si>
  <si>
    <t>Durée d'écoute globale des programmes télévisés</t>
  </si>
  <si>
    <t>en %</t>
  </si>
  <si>
    <t>Sur un poste de télévision</t>
  </si>
  <si>
    <t>Sur un téléphone, une tablette, un ordinateur</t>
  </si>
  <si>
    <t>Ont regardé des émissions de télévision en direct…</t>
  </si>
  <si>
    <t>Ont regardé des émissions en replay ou de la vidéo à la demande en téléchargement ou en flux</t>
  </si>
  <si>
    <t>Champ : ensemble de la population âgée de 12 ans et plus</t>
  </si>
  <si>
    <t>Direct sur un téléviseur</t>
  </si>
  <si>
    <t>12-17 ans</t>
  </si>
  <si>
    <t>18-24 ans</t>
  </si>
  <si>
    <t>25-39 ans</t>
  </si>
  <si>
    <t>40-59 ans</t>
  </si>
  <si>
    <t>60-69 ans</t>
  </si>
  <si>
    <t>70 ans et plus</t>
  </si>
  <si>
    <t>Différé (replay) sur téléviseur</t>
  </si>
  <si>
    <t>Différé (replay) sur mobile, tablette, ordinateur</t>
  </si>
  <si>
    <t>Direct sur mobile, tablette, ordinateur</t>
  </si>
  <si>
    <t>Films</t>
  </si>
  <si>
    <t>Fictions télévisuelles</t>
  </si>
  <si>
    <t>Jeux</t>
  </si>
  <si>
    <t>Variétés</t>
  </si>
  <si>
    <t>Journaux télévisés</t>
  </si>
  <si>
    <t>Magazines</t>
  </si>
  <si>
    <t>Documentaires</t>
  </si>
  <si>
    <t>Sport</t>
  </si>
  <si>
    <t>Emissions pour la jeunesse</t>
  </si>
  <si>
    <t>Publicité</t>
  </si>
  <si>
    <t>Champ : chaînes nationales (TF1, France2, France3, Canal+en clair, France 5, Arte, C8, TMC, NT1, NRJ12, France 4, Cstar, Gulli, France Ô, HD1, 6ter, Numéro 23, RMC Découverte, Chérie 25.</t>
  </si>
  <si>
    <t>Individus de 4 ans et plus</t>
  </si>
  <si>
    <t>Offre</t>
  </si>
  <si>
    <t>Consommation</t>
  </si>
  <si>
    <t>Consommation mesurée en durée d'écoute</t>
  </si>
  <si>
    <t>Evolution 2016/2017</t>
  </si>
  <si>
    <t>Tableau 1 : Offre et consommation télévisuelle de programmes  en 2017</t>
  </si>
  <si>
    <t>Graphique 1 – Évolution annuelle des recettes publicitaires, 2005-2017</t>
  </si>
  <si>
    <t>Source : CSA 2018 /DEPS, Ministère de la Culture et de la Communication 2019</t>
  </si>
  <si>
    <t>Source : IREP - France Pub /DEPS, Ministère de la Culture et de la Communication 2019</t>
  </si>
  <si>
    <t>Source : Crédoc, Baromètre du numérique 2018 /DEPS, Ministère de la Culture et de la Communication 2019</t>
  </si>
  <si>
    <t>Source : Médiamétrie-Médiamat, CNC, 2018 /DEPS, Ministère de la Culture et de la Communication 2019</t>
  </si>
  <si>
    <t>Graphique 2 : Structure des dépenses de production audiovisuelle déclarées par les groupes audiovisuels en 2017</t>
  </si>
  <si>
    <t>Données graphique 3 – Durée d’écoute quotidienne de la télévision selon la tranche d’âge, 2011-2018</t>
  </si>
  <si>
    <t>Graphique 3 - Durée d’écoute quotidienne de la télévision selon la tranche d’âge, 2011-2018</t>
  </si>
  <si>
    <t>Graphique 4 : Pratiques de visionnage de la télévision selon le récepteur en 2018</t>
  </si>
  <si>
    <t>Graphique 4 – Pratiques de visionnage de la télévision selon le récepteur en 2018</t>
  </si>
  <si>
    <t>Graphique 5 : Modalités de visionnage de la télévision selon l'âge en 2018</t>
  </si>
  <si>
    <t>Graphique 5 - Modalités de visionnage de la télévision selon l'âge en 2018</t>
  </si>
  <si>
    <t>Graphique 6 – Part d’audience des principales chaînes de télévision gratuites, 2007-2018</t>
  </si>
  <si>
    <t>Tableau 1 – Offre et consommation télévisuelle de programmes  en 2017</t>
  </si>
  <si>
    <t>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</si>
</sst>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&quot; &quot;[$€-40C];[Red]&quot;-&quot;#,##0.00&quot; &quot;[$€-40C]"/>
    <numFmt numFmtId="166" formatCode="[$-F400]h:mm:ss\ AM/PM"/>
    <numFmt numFmtId="167" formatCode="[hh]\:mm\:ss"/>
    <numFmt numFmtId="168" formatCode="_-* #,##0.00\ [$€]_-;\-* #,##0.00\ [$€]_-;_-* &quot;-&quot;??\ [$€]_-;_-@_-"/>
    <numFmt numFmtId="169" formatCode="dd\/mm\/yyyy"/>
  </numFmts>
  <fonts count="34">
    <font>
      <sz val="11"/>
      <color theme="1"/>
      <name val="Albany AMT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39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lbany AMT"/>
      <family val="2"/>
    </font>
    <font>
      <sz val="10"/>
      <color theme="1"/>
      <name val="Arial1"/>
      <family val="2"/>
    </font>
    <font>
      <b/>
      <i/>
      <u/>
      <sz val="11"/>
      <color theme="1"/>
      <name val="Albany AMT"/>
      <family val="2"/>
    </font>
    <font>
      <b/>
      <sz val="8"/>
      <color theme="1"/>
      <name val="Arial1"/>
    </font>
    <font>
      <sz val="8"/>
      <color theme="1"/>
      <name val="Arial1"/>
    </font>
    <font>
      <i/>
      <sz val="8"/>
      <color theme="1"/>
      <name val="Arial1"/>
    </font>
    <font>
      <b/>
      <sz val="8"/>
      <color rgb="FF000000"/>
      <name val="Arial1"/>
    </font>
    <font>
      <sz val="8"/>
      <color rgb="FF000000"/>
      <name val="Arial1"/>
    </font>
    <font>
      <sz val="8"/>
      <color rgb="FFDDDDDD"/>
      <name val="Arial1"/>
    </font>
    <font>
      <sz val="8"/>
      <color theme="1"/>
      <name val="Arial"/>
      <family val="2"/>
    </font>
    <font>
      <b/>
      <i/>
      <sz val="8"/>
      <color theme="1"/>
      <name val="Arial1"/>
    </font>
    <font>
      <u/>
      <sz val="11"/>
      <color theme="10"/>
      <name val="Albany AMT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0000"/>
      <name val="Arial1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lbany AMT"/>
      <family val="2"/>
    </font>
    <font>
      <b/>
      <sz val="8"/>
      <color theme="1"/>
      <name val="Albany AMT"/>
    </font>
    <font>
      <sz val="8"/>
      <color theme="5"/>
      <name val="Albany AMT"/>
      <family val="2"/>
    </font>
    <font>
      <b/>
      <sz val="8"/>
      <color theme="5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i/>
      <sz val="8"/>
      <color theme="1"/>
      <name val="Albany AMT"/>
    </font>
    <font>
      <sz val="8"/>
      <color theme="0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9" fontId="1" fillId="2" borderId="1" applyProtection="0">
      <alignment horizontal="right" vertical="top"/>
    </xf>
    <xf numFmtId="49" fontId="6" fillId="2" borderId="2" applyProtection="0">
      <alignment horizontal="left" vertical="top"/>
    </xf>
    <xf numFmtId="49" fontId="1" fillId="2" borderId="2" applyProtection="0">
      <alignment horizontal="left" vertical="top"/>
    </xf>
    <xf numFmtId="164" fontId="1" fillId="3" borderId="3" applyProtection="0">
      <alignment horizontal="right" vertical="top"/>
    </xf>
    <xf numFmtId="167" fontId="7" fillId="3" borderId="3" applyProtection="0">
      <alignment horizontal="right" vertical="top"/>
    </xf>
    <xf numFmtId="169" fontId="7" fillId="3" borderId="3" applyProtection="0">
      <alignment horizontal="left" vertical="top"/>
    </xf>
    <xf numFmtId="168" fontId="5" fillId="0" borderId="0" applyFont="0" applyFill="0" applyBorder="0" applyAlignment="0" applyProtection="0"/>
    <xf numFmtId="9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10" fillId="0" borderId="0"/>
    <xf numFmtId="0" fontId="11" fillId="0" borderId="0"/>
    <xf numFmtId="165" fontId="11" fillId="0" borderId="0"/>
  </cellStyleXfs>
  <cellXfs count="134">
    <xf numFmtId="0" fontId="0" fillId="0" borderId="0" xfId="0"/>
    <xf numFmtId="0" fontId="12" fillId="0" borderId="0" xfId="0" applyFont="1"/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15" fillId="0" borderId="12" xfId="0" applyFont="1" applyBorder="1" applyAlignment="1">
      <alignment horizontal="left"/>
    </xf>
    <xf numFmtId="3" fontId="15" fillId="0" borderId="12" xfId="0" applyNumberFormat="1" applyFont="1" applyBorder="1" applyAlignment="1">
      <alignment horizontal="right" vertical="center" wrapText="1"/>
    </xf>
    <xf numFmtId="0" fontId="16" fillId="0" borderId="0" xfId="0" applyFont="1"/>
    <xf numFmtId="0" fontId="16" fillId="0" borderId="12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3" fillId="0" borderId="0" xfId="0" applyFont="1" applyBorder="1" applyAlignment="1">
      <alignment horizontal="justify" wrapText="1"/>
    </xf>
    <xf numFmtId="0" fontId="13" fillId="0" borderId="0" xfId="15" applyFont="1"/>
    <xf numFmtId="0" fontId="16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10" fontId="16" fillId="0" borderId="0" xfId="0" applyNumberFormat="1" applyFont="1"/>
    <xf numFmtId="0" fontId="17" fillId="0" borderId="0" xfId="0" applyFont="1"/>
    <xf numFmtId="0" fontId="15" fillId="0" borderId="0" xfId="0" applyFont="1"/>
    <xf numFmtId="0" fontId="15" fillId="0" borderId="13" xfId="0" applyFont="1" applyBorder="1"/>
    <xf numFmtId="0" fontId="15" fillId="0" borderId="0" xfId="0" applyFont="1" applyBorder="1"/>
    <xf numFmtId="0" fontId="18" fillId="0" borderId="0" xfId="0" applyFont="1" applyBorder="1" applyAlignment="1">
      <alignment horizontal="justify" wrapText="1"/>
    </xf>
    <xf numFmtId="0" fontId="12" fillId="0" borderId="15" xfId="0" applyFont="1" applyBorder="1"/>
    <xf numFmtId="0" fontId="12" fillId="0" borderId="12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9" xfId="0" applyFont="1" applyBorder="1"/>
    <xf numFmtId="0" fontId="13" fillId="0" borderId="14" xfId="0" applyFont="1" applyBorder="1"/>
    <xf numFmtId="0" fontId="12" fillId="0" borderId="0" xfId="0" applyFont="1" applyAlignment="1">
      <alignment horizontal="center"/>
    </xf>
    <xf numFmtId="0" fontId="12" fillId="0" borderId="20" xfId="0" applyFont="1" applyBorder="1"/>
    <xf numFmtId="0" fontId="14" fillId="0" borderId="0" xfId="15" applyFont="1"/>
    <xf numFmtId="0" fontId="13" fillId="0" borderId="0" xfId="0" applyFont="1" applyFill="1"/>
    <xf numFmtId="0" fontId="19" fillId="0" borderId="0" xfId="0" applyFont="1"/>
    <xf numFmtId="0" fontId="12" fillId="0" borderId="21" xfId="0" applyFont="1" applyBorder="1"/>
    <xf numFmtId="0" fontId="12" fillId="0" borderId="0" xfId="0" applyFont="1" applyBorder="1"/>
    <xf numFmtId="164" fontId="13" fillId="0" borderId="0" xfId="0" applyNumberFormat="1" applyFont="1"/>
    <xf numFmtId="0" fontId="21" fillId="0" borderId="0" xfId="0" applyFont="1" applyFill="1"/>
    <xf numFmtId="0" fontId="18" fillId="0" borderId="0" xfId="0" applyFont="1"/>
    <xf numFmtId="0" fontId="18" fillId="0" borderId="5" xfId="0" applyFont="1" applyBorder="1"/>
    <xf numFmtId="0" fontId="18" fillId="0" borderId="0" xfId="0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4" xfId="0" applyFont="1" applyBorder="1"/>
    <xf numFmtId="0" fontId="18" fillId="0" borderId="8" xfId="0" applyFont="1" applyBorder="1"/>
    <xf numFmtId="0" fontId="18" fillId="0" borderId="9" xfId="0" applyFont="1" applyBorder="1"/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14" fontId="18" fillId="0" borderId="0" xfId="0" applyNumberFormat="1" applyFont="1" applyBorder="1"/>
    <xf numFmtId="14" fontId="18" fillId="0" borderId="4" xfId="0" applyNumberFormat="1" applyFont="1" applyBorder="1"/>
    <xf numFmtId="0" fontId="22" fillId="0" borderId="0" xfId="0" applyFont="1"/>
    <xf numFmtId="3" fontId="13" fillId="0" borderId="20" xfId="15" applyNumberFormat="1" applyFont="1" applyBorder="1"/>
    <xf numFmtId="3" fontId="13" fillId="0" borderId="20" xfId="0" quotePrefix="1" applyNumberFormat="1" applyFont="1" applyBorder="1" applyAlignment="1">
      <alignment horizontal="right"/>
    </xf>
    <xf numFmtId="3" fontId="13" fillId="0" borderId="20" xfId="0" applyNumberFormat="1" applyFont="1" applyBorder="1"/>
    <xf numFmtId="3" fontId="13" fillId="0" borderId="20" xfId="0" applyNumberFormat="1" applyFont="1" applyBorder="1" applyAlignment="1">
      <alignment horizontal="right"/>
    </xf>
    <xf numFmtId="3" fontId="13" fillId="0" borderId="20" xfId="15" applyNumberFormat="1" applyFont="1" applyBorder="1" applyAlignment="1">
      <alignment horizontal="right"/>
    </xf>
    <xf numFmtId="0" fontId="13" fillId="0" borderId="0" xfId="15" applyFont="1" applyAlignment="1">
      <alignment horizontal="center"/>
    </xf>
    <xf numFmtId="3" fontId="14" fillId="0" borderId="18" xfId="15" applyNumberFormat="1" applyFont="1" applyBorder="1"/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8" xfId="15" quotePrefix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21" fillId="0" borderId="10" xfId="0" applyFont="1" applyBorder="1" applyAlignment="1">
      <alignment horizontal="center" wrapText="1"/>
    </xf>
    <xf numFmtId="0" fontId="3" fillId="0" borderId="0" xfId="13" applyFont="1"/>
    <xf numFmtId="0" fontId="3" fillId="0" borderId="0" xfId="0" applyFont="1"/>
    <xf numFmtId="166" fontId="16" fillId="0" borderId="12" xfId="0" applyNumberFormat="1" applyFont="1" applyBorder="1" applyAlignment="1">
      <alignment horizontal="right"/>
    </xf>
    <xf numFmtId="0" fontId="3" fillId="0" borderId="0" xfId="13" applyFont="1" applyFill="1"/>
    <xf numFmtId="0" fontId="24" fillId="0" borderId="0" xfId="13" applyFont="1"/>
    <xf numFmtId="0" fontId="24" fillId="0" borderId="0" xfId="0" applyFont="1"/>
    <xf numFmtId="0" fontId="25" fillId="0" borderId="0" xfId="13" applyFont="1"/>
    <xf numFmtId="0" fontId="26" fillId="0" borderId="0" xfId="0" applyFont="1"/>
    <xf numFmtId="1" fontId="16" fillId="0" borderId="13" xfId="0" applyNumberFormat="1" applyFont="1" applyBorder="1"/>
    <xf numFmtId="1" fontId="16" fillId="0" borderId="0" xfId="0" applyNumberFormat="1" applyFont="1" applyBorder="1"/>
    <xf numFmtId="1" fontId="13" fillId="0" borderId="0" xfId="0" applyNumberFormat="1" applyFont="1" applyBorder="1"/>
    <xf numFmtId="1" fontId="13" fillId="0" borderId="0" xfId="0" applyNumberFormat="1" applyFont="1"/>
    <xf numFmtId="3" fontId="13" fillId="0" borderId="18" xfId="0" applyNumberFormat="1" applyFont="1" applyBorder="1"/>
    <xf numFmtId="3" fontId="13" fillId="0" borderId="18" xfId="15" quotePrefix="1" applyNumberFormat="1" applyFont="1" applyBorder="1" applyAlignment="1">
      <alignment horizontal="right"/>
    </xf>
    <xf numFmtId="0" fontId="12" fillId="0" borderId="22" xfId="0" applyFont="1" applyBorder="1"/>
    <xf numFmtId="0" fontId="12" fillId="0" borderId="23" xfId="0" applyFont="1" applyBorder="1"/>
    <xf numFmtId="0" fontId="15" fillId="0" borderId="24" xfId="0" applyFont="1" applyBorder="1" applyAlignment="1">
      <alignment horizontal="right" vertical="center" wrapText="1"/>
    </xf>
    <xf numFmtId="166" fontId="16" fillId="0" borderId="24" xfId="0" applyNumberFormat="1" applyFont="1" applyBorder="1" applyAlignment="1">
      <alignment horizontal="right"/>
    </xf>
    <xf numFmtId="166" fontId="15" fillId="0" borderId="12" xfId="0" applyNumberFormat="1" applyFont="1" applyBorder="1" applyAlignment="1">
      <alignment horizontal="right"/>
    </xf>
    <xf numFmtId="166" fontId="15" fillId="0" borderId="24" xfId="0" applyNumberFormat="1" applyFont="1" applyBorder="1" applyAlignment="1">
      <alignment horizontal="right"/>
    </xf>
    <xf numFmtId="0" fontId="15" fillId="0" borderId="22" xfId="0" applyFont="1" applyBorder="1" applyAlignment="1">
      <alignment horizontal="right" vertical="center" wrapText="1"/>
    </xf>
    <xf numFmtId="166" fontId="16" fillId="0" borderId="22" xfId="0" applyNumberFormat="1" applyFont="1" applyBorder="1" applyAlignment="1">
      <alignment horizontal="right"/>
    </xf>
    <xf numFmtId="166" fontId="15" fillId="0" borderId="22" xfId="0" applyNumberFormat="1" applyFont="1" applyBorder="1" applyAlignment="1">
      <alignment horizontal="right"/>
    </xf>
    <xf numFmtId="166" fontId="13" fillId="0" borderId="0" xfId="0" applyNumberFormat="1" applyFont="1" applyBorder="1"/>
    <xf numFmtId="14" fontId="13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21" fillId="0" borderId="0" xfId="0" applyFont="1"/>
    <xf numFmtId="0" fontId="27" fillId="0" borderId="0" xfId="0" applyFont="1"/>
    <xf numFmtId="0" fontId="28" fillId="0" borderId="0" xfId="0" applyFont="1"/>
    <xf numFmtId="164" fontId="3" fillId="0" borderId="0" xfId="13" applyNumberFormat="1" applyFont="1"/>
    <xf numFmtId="3" fontId="18" fillId="0" borderId="0" xfId="0" applyNumberFormat="1" applyFont="1" applyBorder="1"/>
    <xf numFmtId="3" fontId="18" fillId="0" borderId="4" xfId="0" applyNumberFormat="1" applyFont="1" applyBorder="1"/>
    <xf numFmtId="3" fontId="13" fillId="0" borderId="0" xfId="15" applyNumberFormat="1" applyFont="1" applyBorder="1"/>
    <xf numFmtId="3" fontId="13" fillId="0" borderId="0" xfId="0" applyNumberFormat="1" applyFont="1" applyBorder="1" applyAlignment="1">
      <alignment horizontal="right"/>
    </xf>
    <xf numFmtId="3" fontId="13" fillId="0" borderId="0" xfId="15" applyNumberFormat="1" applyFont="1" applyBorder="1" applyAlignment="1">
      <alignment horizontal="right"/>
    </xf>
    <xf numFmtId="3" fontId="13" fillId="0" borderId="0" xfId="0" applyNumberFormat="1" applyFont="1" applyBorder="1"/>
    <xf numFmtId="0" fontId="12" fillId="0" borderId="25" xfId="15" applyFont="1" applyBorder="1" applyAlignment="1">
      <alignment horizontal="center"/>
    </xf>
    <xf numFmtId="9" fontId="12" fillId="0" borderId="0" xfId="15" applyNumberFormat="1" applyFont="1" applyBorder="1"/>
    <xf numFmtId="0" fontId="19" fillId="0" borderId="25" xfId="15" applyFont="1" applyBorder="1" applyAlignment="1">
      <alignment horizontal="center" wrapText="1"/>
    </xf>
    <xf numFmtId="0" fontId="12" fillId="0" borderId="25" xfId="15" applyFont="1" applyBorder="1" applyAlignment="1">
      <alignment horizontal="center" wrapText="1"/>
    </xf>
    <xf numFmtId="0" fontId="12" fillId="0" borderId="26" xfId="15" applyFont="1" applyBorder="1"/>
    <xf numFmtId="0" fontId="13" fillId="0" borderId="10" xfId="15" applyFont="1" applyBorder="1"/>
    <xf numFmtId="3" fontId="12" fillId="0" borderId="27" xfId="15" applyNumberFormat="1" applyFont="1" applyBorder="1"/>
    <xf numFmtId="3" fontId="12" fillId="0" borderId="10" xfId="15" applyNumberFormat="1" applyFont="1" applyBorder="1"/>
    <xf numFmtId="9" fontId="12" fillId="0" borderId="10" xfId="15" applyNumberFormat="1" applyFont="1" applyBorder="1"/>
    <xf numFmtId="3" fontId="19" fillId="0" borderId="26" xfId="15" applyNumberFormat="1" applyFont="1" applyBorder="1"/>
    <xf numFmtId="3" fontId="12" fillId="0" borderId="26" xfId="15" applyNumberFormat="1" applyFont="1" applyBorder="1"/>
    <xf numFmtId="0" fontId="19" fillId="0" borderId="10" xfId="15" applyFont="1" applyBorder="1"/>
    <xf numFmtId="3" fontId="13" fillId="0" borderId="27" xfId="15" applyNumberFormat="1" applyFont="1" applyBorder="1"/>
    <xf numFmtId="3" fontId="13" fillId="0" borderId="10" xfId="15" applyNumberFormat="1" applyFont="1" applyBorder="1"/>
    <xf numFmtId="3" fontId="14" fillId="0" borderId="26" xfId="0" applyNumberFormat="1" applyFont="1" applyBorder="1"/>
    <xf numFmtId="3" fontId="13" fillId="0" borderId="26" xfId="15" applyNumberFormat="1" applyFont="1" applyBorder="1"/>
    <xf numFmtId="3" fontId="19" fillId="0" borderId="27" xfId="15" applyNumberFormat="1" applyFont="1" applyBorder="1"/>
    <xf numFmtId="3" fontId="19" fillId="0" borderId="10" xfId="15" applyNumberFormat="1" applyFont="1" applyBorder="1"/>
    <xf numFmtId="3" fontId="12" fillId="0" borderId="26" xfId="0" applyNumberFormat="1" applyFont="1" applyBorder="1"/>
    <xf numFmtId="3" fontId="14" fillId="0" borderId="26" xfId="15" applyNumberFormat="1" applyFont="1" applyBorder="1"/>
    <xf numFmtId="0" fontId="0" fillId="0" borderId="0" xfId="0" applyFill="1" applyBorder="1"/>
    <xf numFmtId="0" fontId="18" fillId="0" borderId="0" xfId="0" applyFont="1" applyFill="1" applyBorder="1" applyAlignment="1">
      <alignment horizontal="justify" wrapText="1"/>
    </xf>
    <xf numFmtId="0" fontId="26" fillId="0" borderId="0" xfId="0" applyFont="1" applyFill="1" applyBorder="1"/>
    <xf numFmtId="0" fontId="29" fillId="0" borderId="0" xfId="0" applyFont="1"/>
    <xf numFmtId="0" fontId="30" fillId="0" borderId="0" xfId="11" applyFont="1" applyFill="1"/>
    <xf numFmtId="0" fontId="30" fillId="0" borderId="0" xfId="11" applyFont="1"/>
    <xf numFmtId="0" fontId="31" fillId="0" borderId="0" xfId="13" applyFont="1"/>
    <xf numFmtId="0" fontId="14" fillId="0" borderId="0" xfId="0" applyFont="1" applyAlignment="1">
      <alignment horizontal="left"/>
    </xf>
    <xf numFmtId="0" fontId="14" fillId="0" borderId="0" xfId="0" applyFont="1" applyFill="1"/>
    <xf numFmtId="0" fontId="32" fillId="0" borderId="0" xfId="0" applyFont="1"/>
    <xf numFmtId="0" fontId="33" fillId="0" borderId="0" xfId="0" applyFont="1"/>
    <xf numFmtId="1" fontId="33" fillId="0" borderId="0" xfId="0" applyNumberFormat="1" applyFont="1"/>
    <xf numFmtId="164" fontId="33" fillId="0" borderId="0" xfId="0" applyNumberFormat="1" applyFont="1"/>
    <xf numFmtId="10" fontId="33" fillId="0" borderId="0" xfId="0" applyNumberFormat="1" applyFont="1"/>
    <xf numFmtId="0" fontId="22" fillId="0" borderId="0" xfId="0" applyFont="1" applyFill="1" applyBorder="1" applyAlignment="1">
      <alignment horizontal="justify" wrapText="1"/>
    </xf>
  </cellXfs>
  <cellStyles count="18">
    <cellStyle name="10" xfId="1"/>
    <cellStyle name="11" xfId="2"/>
    <cellStyle name="12" xfId="3"/>
    <cellStyle name="14" xfId="4"/>
    <cellStyle name="17" xfId="5"/>
    <cellStyle name="9" xfId="6"/>
    <cellStyle name="Euro" xfId="7"/>
    <cellStyle name="Excel Built-in Percent" xfId="8"/>
    <cellStyle name="Heading" xfId="9"/>
    <cellStyle name="Heading1" xfId="10"/>
    <cellStyle name="Lien hypertexte" xfId="11" builtinId="8"/>
    <cellStyle name="Lien hypertexte 2" xfId="12"/>
    <cellStyle name="Normal" xfId="0" builtinId="0" customBuiltin="1"/>
    <cellStyle name="Normal 2" xfId="13"/>
    <cellStyle name="Normal 3" xfId="14"/>
    <cellStyle name="Normal_Feuil1" xfId="15"/>
    <cellStyle name="Result" xfId="16"/>
    <cellStyle name="Result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I13" sqref="I13"/>
    </sheetView>
  </sheetViews>
  <sheetFormatPr baseColWidth="10" defaultRowHeight="11.25"/>
  <cols>
    <col min="1" max="2" width="10.625" style="37" customWidth="1"/>
    <col min="3" max="16384" width="11" style="37"/>
  </cols>
  <sheetData>
    <row r="1" spans="1:2">
      <c r="A1" s="89" t="s">
        <v>0</v>
      </c>
    </row>
    <row r="2" spans="1:2">
      <c r="A2" s="122"/>
    </row>
    <row r="3" spans="1:2">
      <c r="B3" s="123" t="s">
        <v>136</v>
      </c>
    </row>
    <row r="4" spans="1:2">
      <c r="B4" s="123" t="s">
        <v>141</v>
      </c>
    </row>
    <row r="5" spans="1:2">
      <c r="B5" s="124" t="s">
        <v>143</v>
      </c>
    </row>
    <row r="6" spans="1:2">
      <c r="B6" s="123" t="s">
        <v>145</v>
      </c>
    </row>
    <row r="7" spans="1:2">
      <c r="B7" s="124" t="s">
        <v>147</v>
      </c>
    </row>
    <row r="8" spans="1:2">
      <c r="B8" s="123" t="s">
        <v>148</v>
      </c>
    </row>
    <row r="9" spans="1:2">
      <c r="B9" s="123" t="s">
        <v>149</v>
      </c>
    </row>
    <row r="10" spans="1:2">
      <c r="B10" s="123" t="s">
        <v>85</v>
      </c>
    </row>
    <row r="11" spans="1:2">
      <c r="B11" s="124" t="s">
        <v>86</v>
      </c>
    </row>
  </sheetData>
  <hyperlinks>
    <hyperlink ref="B4" location="Sommaire!A1" display="Graphique 2 : Structure des dépenses de production audiovisuelle déclarées par les groupes audiovisuels en 2017"/>
    <hyperlink ref="B7" location="Sommaire!A1" display="Graphique 5 - Modalités de visionnage de la télévision selon l'âge en 2018"/>
    <hyperlink ref="B6" location="Sommaire!A1" display="Graphique 4 – Pratiques de visionnage de la télévision selon le récepteur en 2018"/>
    <hyperlink ref="B10" location="'Tableau 3'!A1" display="Tableau 2 – Films de long métrage diffusés à la télévision, 2010 – 2017"/>
    <hyperlink ref="B9" location="'Tableau 2'!A1" display="Tableau 1 – Offre et consommation télévisuelle de programmes  en 2017"/>
    <hyperlink ref="B5" location="Sommaire!A1" display="Graphique 3 - Durée d’écoute quotidienne de la télévision selon la tranche d’âge, 2011-2018"/>
    <hyperlink ref="B3" location="Sommaire!A1" display="Graphique 1 – Évolution annuelle des recettes publicitaires, 2005-2017"/>
    <hyperlink ref="B8" location="Sommaire!A1" display="Graphique 6 – Part d’audience des principales chaînes de télévision gratuites, 2007-2018"/>
    <hyperlink ref="B11" location="'Tableau 3'!A1" display="Tableau 3 – Dix meilleures audiences des films à la télévision en 2017"/>
  </hyperlinks>
  <pageMargins left="0.16889763779527558" right="0.24566929133858267" top="1.5251968503937008" bottom="1.9732283464566929" header="0.23110236220472438" footer="0.24566929133858267"/>
  <pageSetup paperSize="9" scale="54" fitToWidth="0" fitToHeight="0" pageOrder="overThenDown" orientation="landscape" useFirstPageNumber="1" verticalDpi="0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A3" sqref="A3:XFD3"/>
    </sheetView>
  </sheetViews>
  <sheetFormatPr baseColWidth="10" defaultRowHeight="11.25"/>
  <cols>
    <col min="1" max="1" width="5.625" style="69" customWidth="1"/>
    <col min="2" max="2" width="15" style="69" bestFit="1" customWidth="1"/>
    <col min="3" max="3" width="36.75" style="69" bestFit="1" customWidth="1"/>
    <col min="4" max="4" width="10.625" style="69" customWidth="1"/>
    <col min="5" max="5" width="16.5" style="69" bestFit="1" customWidth="1"/>
    <col min="6" max="6" width="11" style="69"/>
    <col min="7" max="7" width="7.875" style="69" customWidth="1"/>
    <col min="8" max="16384" width="11" style="69"/>
  </cols>
  <sheetData>
    <row r="1" spans="1:7" ht="18" customHeight="1">
      <c r="A1" s="36" t="s">
        <v>86</v>
      </c>
      <c r="B1" s="37"/>
      <c r="C1" s="37"/>
      <c r="D1" s="37"/>
      <c r="E1" s="37"/>
      <c r="F1" s="37"/>
      <c r="G1" s="37"/>
    </row>
    <row r="2" spans="1:7">
      <c r="A2" s="49" t="s">
        <v>66</v>
      </c>
      <c r="B2" s="37"/>
      <c r="C2" s="37"/>
      <c r="D2" s="37"/>
      <c r="E2" s="37"/>
      <c r="F2" s="37"/>
      <c r="G2" s="37"/>
    </row>
    <row r="3" spans="1:7">
      <c r="A3" s="49"/>
      <c r="B3" s="37"/>
      <c r="C3" s="37"/>
      <c r="D3" s="37"/>
      <c r="E3" s="37"/>
      <c r="F3" s="37"/>
      <c r="G3" s="37"/>
    </row>
    <row r="4" spans="1:7" ht="22.5">
      <c r="A4" s="44"/>
      <c r="B4" s="45" t="s">
        <v>70</v>
      </c>
      <c r="C4" s="45" t="s">
        <v>63</v>
      </c>
      <c r="D4" s="61" t="s">
        <v>71</v>
      </c>
      <c r="E4" s="45" t="s">
        <v>99</v>
      </c>
      <c r="F4" s="45" t="s">
        <v>64</v>
      </c>
      <c r="G4" s="46" t="s">
        <v>65</v>
      </c>
    </row>
    <row r="5" spans="1:7">
      <c r="A5" s="38">
        <v>1</v>
      </c>
      <c r="B5" s="39" t="s">
        <v>68</v>
      </c>
      <c r="C5" s="39" t="s">
        <v>87</v>
      </c>
      <c r="D5" s="47">
        <v>42757</v>
      </c>
      <c r="E5" s="93">
        <v>8.8000000000000007</v>
      </c>
      <c r="F5" s="93">
        <v>34.299999999999997</v>
      </c>
      <c r="G5" s="40" t="s">
        <v>4</v>
      </c>
    </row>
    <row r="6" spans="1:7">
      <c r="A6" s="38">
        <v>2</v>
      </c>
      <c r="B6" s="39" t="s">
        <v>98</v>
      </c>
      <c r="C6" s="39" t="s">
        <v>88</v>
      </c>
      <c r="D6" s="47">
        <v>42855</v>
      </c>
      <c r="E6" s="93">
        <v>7.7</v>
      </c>
      <c r="F6" s="93">
        <v>29.6</v>
      </c>
      <c r="G6" s="40" t="s">
        <v>5</v>
      </c>
    </row>
    <row r="7" spans="1:7">
      <c r="A7" s="38">
        <v>3</v>
      </c>
      <c r="B7" s="39" t="s">
        <v>68</v>
      </c>
      <c r="C7" s="39" t="s">
        <v>89</v>
      </c>
      <c r="D7" s="47">
        <v>42891</v>
      </c>
      <c r="E7" s="93">
        <v>4.2</v>
      </c>
      <c r="F7" s="93">
        <v>16.3</v>
      </c>
      <c r="G7" s="40" t="s">
        <v>9</v>
      </c>
    </row>
    <row r="8" spans="1:7">
      <c r="A8" s="38">
        <v>4</v>
      </c>
      <c r="B8" s="39" t="s">
        <v>68</v>
      </c>
      <c r="C8" s="39" t="s">
        <v>90</v>
      </c>
      <c r="D8" s="47">
        <v>43083</v>
      </c>
      <c r="E8" s="93">
        <v>3.5</v>
      </c>
      <c r="F8" s="93">
        <v>14.6</v>
      </c>
      <c r="G8" s="40" t="s">
        <v>6</v>
      </c>
    </row>
    <row r="9" spans="1:7">
      <c r="A9" s="38">
        <v>5</v>
      </c>
      <c r="B9" s="39" t="s">
        <v>68</v>
      </c>
      <c r="C9" s="39" t="s">
        <v>91</v>
      </c>
      <c r="D9" s="47">
        <v>42873</v>
      </c>
      <c r="E9" s="93">
        <v>2.2999999999999998</v>
      </c>
      <c r="F9" s="93">
        <v>9.5</v>
      </c>
      <c r="G9" s="40" t="s">
        <v>34</v>
      </c>
    </row>
    <row r="10" spans="1:7">
      <c r="A10" s="38">
        <v>6</v>
      </c>
      <c r="B10" s="39" t="s">
        <v>69</v>
      </c>
      <c r="C10" s="39" t="s">
        <v>92</v>
      </c>
      <c r="D10" s="47">
        <v>43066</v>
      </c>
      <c r="E10" s="93">
        <v>2.2000000000000002</v>
      </c>
      <c r="F10" s="93">
        <v>8.6</v>
      </c>
      <c r="G10" s="40" t="s">
        <v>35</v>
      </c>
    </row>
    <row r="11" spans="1:7">
      <c r="A11" s="38">
        <v>7</v>
      </c>
      <c r="B11" s="39" t="s">
        <v>68</v>
      </c>
      <c r="C11" s="39" t="s">
        <v>93</v>
      </c>
      <c r="D11" s="47">
        <v>43066</v>
      </c>
      <c r="E11" s="93">
        <v>2.1</v>
      </c>
      <c r="F11" s="93">
        <v>8.5</v>
      </c>
      <c r="G11" s="40" t="s">
        <v>10</v>
      </c>
    </row>
    <row r="12" spans="1:7">
      <c r="A12" s="38">
        <v>8</v>
      </c>
      <c r="B12" s="39" t="s">
        <v>68</v>
      </c>
      <c r="C12" s="39" t="s">
        <v>94</v>
      </c>
      <c r="D12" s="47">
        <v>43098</v>
      </c>
      <c r="E12" s="93">
        <v>2</v>
      </c>
      <c r="F12" s="93">
        <v>8</v>
      </c>
      <c r="G12" s="40" t="s">
        <v>37</v>
      </c>
    </row>
    <row r="13" spans="1:7">
      <c r="A13" s="38">
        <v>9</v>
      </c>
      <c r="B13" s="39" t="s">
        <v>69</v>
      </c>
      <c r="C13" s="39" t="s">
        <v>95</v>
      </c>
      <c r="D13" s="47">
        <v>42921</v>
      </c>
      <c r="E13" s="93">
        <v>1.9</v>
      </c>
      <c r="F13" s="93">
        <v>9.4</v>
      </c>
      <c r="G13" s="40" t="s">
        <v>17</v>
      </c>
    </row>
    <row r="14" spans="1:7">
      <c r="A14" s="41">
        <v>10</v>
      </c>
      <c r="B14" s="42" t="s">
        <v>69</v>
      </c>
      <c r="C14" s="42" t="s">
        <v>96</v>
      </c>
      <c r="D14" s="48">
        <v>42863</v>
      </c>
      <c r="E14" s="94">
        <v>1.9</v>
      </c>
      <c r="F14" s="94">
        <v>7.3</v>
      </c>
      <c r="G14" s="43" t="s">
        <v>100</v>
      </c>
    </row>
    <row r="15" spans="1:7">
      <c r="A15" s="120" t="s">
        <v>67</v>
      </c>
      <c r="B15" s="120"/>
      <c r="C15" s="120"/>
      <c r="D15" s="120"/>
      <c r="E15" s="120"/>
      <c r="F15" s="120"/>
      <c r="G15" s="37"/>
    </row>
    <row r="16" spans="1:7">
      <c r="A16" s="133" t="s">
        <v>97</v>
      </c>
      <c r="B16" s="133"/>
      <c r="C16" s="133"/>
      <c r="D16" s="133"/>
      <c r="E16" s="133"/>
      <c r="F16" s="133"/>
      <c r="G16" s="37"/>
    </row>
    <row r="19" spans="1:4" ht="14.85" customHeight="1">
      <c r="A19" s="60"/>
      <c r="B19" s="20"/>
      <c r="C19" s="20"/>
      <c r="D19" s="20"/>
    </row>
    <row r="41" spans="1:4">
      <c r="A41" s="121"/>
      <c r="B41" s="121"/>
      <c r="C41" s="121"/>
      <c r="D41" s="121"/>
    </row>
  </sheetData>
  <mergeCells count="3">
    <mergeCell ref="A16:F16"/>
    <mergeCell ref="A41:D41"/>
    <mergeCell ref="A15:F15"/>
  </mergeCells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pane xSplit="1" topLeftCell="B1" activePane="topRight" state="frozen"/>
      <selection pane="topRight" activeCell="F26" sqref="F26"/>
    </sheetView>
  </sheetViews>
  <sheetFormatPr baseColWidth="10" defaultRowHeight="11.25"/>
  <cols>
    <col min="1" max="1" width="16.375" style="62" customWidth="1"/>
    <col min="2" max="17" width="11" style="62"/>
    <col min="18" max="18" width="38" style="62" customWidth="1"/>
    <col min="19" max="16384" width="11" style="62"/>
  </cols>
  <sheetData>
    <row r="1" spans="1:14">
      <c r="A1" s="2" t="s">
        <v>136</v>
      </c>
      <c r="H1" s="65"/>
    </row>
    <row r="2" spans="1:14">
      <c r="A2" s="66" t="s">
        <v>60</v>
      </c>
      <c r="H2" s="65"/>
    </row>
    <row r="3" spans="1:14">
      <c r="B3" s="125">
        <v>2005</v>
      </c>
      <c r="C3" s="125">
        <v>2006</v>
      </c>
      <c r="D3" s="125">
        <v>2007</v>
      </c>
      <c r="E3" s="125">
        <v>2008</v>
      </c>
      <c r="F3" s="125">
        <v>2009</v>
      </c>
      <c r="G3" s="125">
        <v>2010</v>
      </c>
      <c r="H3" s="125">
        <v>2011</v>
      </c>
      <c r="I3" s="125">
        <v>2012</v>
      </c>
      <c r="J3" s="125">
        <v>2013</v>
      </c>
      <c r="K3" s="125">
        <v>2014</v>
      </c>
      <c r="L3" s="125">
        <v>2015</v>
      </c>
      <c r="M3" s="125">
        <v>2016</v>
      </c>
      <c r="N3" s="125">
        <v>2017</v>
      </c>
    </row>
    <row r="4" spans="1:14">
      <c r="A4" s="62" t="s">
        <v>75</v>
      </c>
      <c r="B4" s="92">
        <v>-0.42675587932534675</v>
      </c>
      <c r="C4" s="92">
        <v>6.558292047956904</v>
      </c>
      <c r="D4" s="92">
        <v>-0.38128792789775545</v>
      </c>
      <c r="E4" s="92">
        <v>-6.2224543884543237</v>
      </c>
      <c r="F4" s="92">
        <v>-14.186536464189537</v>
      </c>
      <c r="G4" s="92">
        <v>2.1151941292031795</v>
      </c>
      <c r="H4" s="92">
        <v>-1.8857594771216069</v>
      </c>
      <c r="I4" s="92">
        <v>6.1379608560970356</v>
      </c>
      <c r="J4" s="92">
        <v>0.29711492901323133</v>
      </c>
      <c r="K4" s="92">
        <v>-9.389950525180069</v>
      </c>
      <c r="L4" s="92">
        <v>7.6443592164267216</v>
      </c>
      <c r="M4" s="92">
        <v>8.0440339220049886</v>
      </c>
      <c r="N4" s="92">
        <v>14.542018084536569</v>
      </c>
    </row>
    <row r="5" spans="1:14">
      <c r="A5" s="62" t="s">
        <v>0</v>
      </c>
      <c r="B5" s="92">
        <v>-0.86943343941460194</v>
      </c>
      <c r="C5" s="92">
        <v>6.0422334435669134</v>
      </c>
      <c r="D5" s="92">
        <v>1.8604709890072124</v>
      </c>
      <c r="E5" s="92">
        <v>-6.8435466073649476</v>
      </c>
      <c r="F5" s="92">
        <v>-11.085933139102067</v>
      </c>
      <c r="G5" s="92">
        <v>9.3230349103944796</v>
      </c>
      <c r="H5" s="92">
        <v>-0.68283829399783391</v>
      </c>
      <c r="I5" s="92">
        <v>-6.6157112101616455</v>
      </c>
      <c r="J5" s="92">
        <v>-4.4880246068263574</v>
      </c>
      <c r="K5" s="92">
        <v>-0.50790352510174941</v>
      </c>
      <c r="L5" s="92">
        <v>0.53017380508999512</v>
      </c>
      <c r="M5" s="92">
        <v>2.9206191220532141E-2</v>
      </c>
      <c r="N5" s="92">
        <v>-0.14034395280830836</v>
      </c>
    </row>
    <row r="6" spans="1:14">
      <c r="A6" s="62" t="s">
        <v>76</v>
      </c>
      <c r="B6" s="92">
        <v>-0.25687928812242466</v>
      </c>
      <c r="C6" s="92">
        <v>3.42077377156631</v>
      </c>
      <c r="D6" s="92">
        <v>2.1850721660324313</v>
      </c>
      <c r="E6" s="92">
        <v>-6.8866816104238833</v>
      </c>
      <c r="F6" s="92">
        <v>-11.193771141469288</v>
      </c>
      <c r="G6" s="92">
        <v>9.123544365962367</v>
      </c>
      <c r="H6" s="92">
        <v>-0.19747317344358528</v>
      </c>
      <c r="I6" s="92">
        <v>-6.8600731798586168</v>
      </c>
      <c r="J6" s="92">
        <v>-4.501698805753362</v>
      </c>
      <c r="K6" s="92">
        <v>-0.24122597620144237</v>
      </c>
      <c r="L6" s="92">
        <v>0.98957760314342114</v>
      </c>
      <c r="M6" s="92">
        <v>-0.3090419698933311</v>
      </c>
      <c r="N6" s="92">
        <v>-1.4314072923934051</v>
      </c>
    </row>
    <row r="7" spans="1:14">
      <c r="A7" s="62" t="s">
        <v>77</v>
      </c>
      <c r="B7" s="92">
        <v>-3.9604698862576893</v>
      </c>
      <c r="C7" s="92">
        <v>6.2759601352109895</v>
      </c>
      <c r="D7" s="92">
        <v>-3.5737152131713357</v>
      </c>
      <c r="E7" s="92">
        <v>-6.0782914235630647</v>
      </c>
      <c r="F7" s="92">
        <v>-9.1892529798198055</v>
      </c>
      <c r="G7" s="92">
        <v>12.754272274626533</v>
      </c>
      <c r="H7" s="92">
        <v>-8.7623007623007574</v>
      </c>
      <c r="I7" s="92">
        <v>-2.1661751245804939</v>
      </c>
      <c r="J7" s="92">
        <v>-4.250980114437974</v>
      </c>
      <c r="K7" s="92">
        <v>-5.1186977370542568</v>
      </c>
      <c r="L7" s="92">
        <v>-7.8211309523809502</v>
      </c>
      <c r="M7" s="92">
        <v>6.7658002128884176</v>
      </c>
      <c r="N7" s="92">
        <v>23.868767669475901</v>
      </c>
    </row>
    <row r="8" spans="1:14">
      <c r="A8" s="62" t="s">
        <v>73</v>
      </c>
      <c r="B8" s="92">
        <v>14.264515572426895</v>
      </c>
      <c r="C8" s="92">
        <v>3.2189528216769903</v>
      </c>
      <c r="D8" s="92">
        <v>6.8268704137158576</v>
      </c>
      <c r="E8" s="92">
        <v>-18.313000562162806</v>
      </c>
      <c r="F8" s="92">
        <v>2.555603634790149</v>
      </c>
      <c r="G8" s="92">
        <v>14.894463256862235</v>
      </c>
      <c r="H8" s="92">
        <v>14.047124047124049</v>
      </c>
      <c r="I8" s="92">
        <v>-2.166175124580505</v>
      </c>
      <c r="J8" s="92">
        <v>-14.188567784378868</v>
      </c>
      <c r="K8" s="92">
        <v>-11.52355801540067</v>
      </c>
      <c r="L8" s="92">
        <v>1.1434567901234649</v>
      </c>
      <c r="M8" s="92">
        <v>9.4169051549951135</v>
      </c>
      <c r="N8" s="92">
        <v>4.3488496873736349</v>
      </c>
    </row>
    <row r="9" spans="1:14">
      <c r="A9" s="62" t="s">
        <v>72</v>
      </c>
      <c r="B9" s="92">
        <v>1.6631821300673089</v>
      </c>
      <c r="C9" s="92">
        <v>2.4493454580223339</v>
      </c>
      <c r="D9" s="92">
        <v>2.4247397856177466</v>
      </c>
      <c r="E9" s="92">
        <v>0.25493681937351909</v>
      </c>
      <c r="F9" s="92">
        <v>-2.8733253569632855</v>
      </c>
      <c r="G9" s="92">
        <v>1.9494589550915764</v>
      </c>
      <c r="H9" s="92">
        <v>2.1926798171764128</v>
      </c>
      <c r="I9" s="92">
        <v>0.31316447015412585</v>
      </c>
      <c r="J9" s="92">
        <v>0.5763236662071014</v>
      </c>
      <c r="K9" s="92">
        <v>0.9561687238990535</v>
      </c>
      <c r="L9" s="92">
        <v>1.112912341581529</v>
      </c>
      <c r="M9" s="92">
        <v>1.1710619204960748</v>
      </c>
      <c r="N9" s="92">
        <v>0.59050626165781939</v>
      </c>
    </row>
    <row r="11" spans="1:14">
      <c r="A11" s="62" t="s">
        <v>80</v>
      </c>
    </row>
    <row r="12" spans="1:14">
      <c r="A12" s="63" t="s">
        <v>74</v>
      </c>
    </row>
    <row r="13" spans="1:14">
      <c r="A13" s="67" t="s">
        <v>138</v>
      </c>
    </row>
    <row r="15" spans="1:14">
      <c r="A15" s="6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4" sqref="A14"/>
    </sheetView>
  </sheetViews>
  <sheetFormatPr baseColWidth="10" defaultColWidth="10.625" defaultRowHeight="11.25"/>
  <cols>
    <col min="1" max="1" width="15.25" style="3" customWidth="1"/>
    <col min="2" max="2" width="16.375" style="3" customWidth="1"/>
    <col min="3" max="4" width="10.625" style="3" customWidth="1"/>
    <col min="5" max="5" width="13.875" style="3" customWidth="1"/>
    <col min="6" max="6" width="15.75" style="3" customWidth="1"/>
    <col min="7" max="7" width="10.625" style="3" customWidth="1"/>
    <col min="8" max="8" width="13.25" style="3" customWidth="1"/>
    <col min="9" max="10" width="10.625" style="3" customWidth="1"/>
    <col min="11" max="11" width="22.25" style="3" customWidth="1"/>
    <col min="12" max="16384" width="10.625" style="3"/>
  </cols>
  <sheetData>
    <row r="1" spans="1:12">
      <c r="A1" s="1" t="s">
        <v>141</v>
      </c>
    </row>
    <row r="2" spans="1:12" s="1" customFormat="1">
      <c r="A2" s="4" t="s">
        <v>150</v>
      </c>
    </row>
    <row r="4" spans="1:12">
      <c r="A4" s="1"/>
      <c r="B4" s="76" t="s">
        <v>48</v>
      </c>
      <c r="C4" s="22" t="s">
        <v>41</v>
      </c>
      <c r="D4" s="21" t="s">
        <v>40</v>
      </c>
      <c r="E4" s="22" t="s">
        <v>43</v>
      </c>
      <c r="F4" s="22" t="s">
        <v>45</v>
      </c>
      <c r="G4" s="22" t="s">
        <v>42</v>
      </c>
      <c r="H4" s="22" t="s">
        <v>46</v>
      </c>
      <c r="I4" s="23" t="s">
        <v>49</v>
      </c>
      <c r="J4" s="22" t="s">
        <v>47</v>
      </c>
      <c r="K4" s="22" t="s">
        <v>44</v>
      </c>
      <c r="L4" s="77" t="s">
        <v>12</v>
      </c>
    </row>
    <row r="5" spans="1:12">
      <c r="A5" s="24" t="s">
        <v>50</v>
      </c>
      <c r="B5" s="3">
        <v>0</v>
      </c>
      <c r="C5" s="3">
        <v>0</v>
      </c>
      <c r="D5" s="3">
        <v>0</v>
      </c>
      <c r="E5" s="3">
        <v>1</v>
      </c>
      <c r="F5" s="3">
        <v>16</v>
      </c>
      <c r="G5" s="3">
        <v>9</v>
      </c>
      <c r="H5" s="3">
        <v>0</v>
      </c>
      <c r="I5" s="3">
        <v>0.2</v>
      </c>
      <c r="J5" s="3">
        <v>0</v>
      </c>
      <c r="K5" s="3">
        <v>4</v>
      </c>
      <c r="L5" s="29">
        <v>2</v>
      </c>
    </row>
    <row r="6" spans="1:12">
      <c r="A6" s="25" t="s">
        <v>51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21</v>
      </c>
      <c r="H6" s="3">
        <v>6</v>
      </c>
      <c r="I6" s="3">
        <v>22</v>
      </c>
      <c r="J6" s="3">
        <v>16</v>
      </c>
      <c r="K6" s="3">
        <v>10</v>
      </c>
      <c r="L6" s="29">
        <v>4</v>
      </c>
    </row>
    <row r="7" spans="1:12">
      <c r="A7" s="25" t="s">
        <v>52</v>
      </c>
      <c r="B7" s="3">
        <v>0</v>
      </c>
      <c r="C7" s="3">
        <v>0</v>
      </c>
      <c r="D7" s="3">
        <v>0</v>
      </c>
      <c r="E7" s="3">
        <v>3</v>
      </c>
      <c r="F7" s="3">
        <v>2</v>
      </c>
      <c r="G7" s="3">
        <v>5</v>
      </c>
      <c r="H7" s="3">
        <v>1</v>
      </c>
      <c r="I7" s="3">
        <v>1</v>
      </c>
      <c r="J7" s="3">
        <v>0</v>
      </c>
      <c r="K7" s="3">
        <v>5</v>
      </c>
      <c r="L7" s="29">
        <v>1</v>
      </c>
    </row>
    <row r="8" spans="1:12">
      <c r="A8" s="25" t="s">
        <v>53</v>
      </c>
      <c r="B8" s="3">
        <v>0</v>
      </c>
      <c r="C8" s="3">
        <v>2</v>
      </c>
      <c r="D8" s="3">
        <v>4</v>
      </c>
      <c r="E8" s="3">
        <v>9</v>
      </c>
      <c r="F8" s="3">
        <v>0</v>
      </c>
      <c r="G8" s="3">
        <v>6</v>
      </c>
      <c r="H8" s="3">
        <v>0</v>
      </c>
      <c r="I8" s="3">
        <v>1</v>
      </c>
      <c r="J8" s="3">
        <v>0</v>
      </c>
      <c r="K8" s="3">
        <v>10</v>
      </c>
      <c r="L8" s="29">
        <v>4</v>
      </c>
    </row>
    <row r="9" spans="1:12">
      <c r="A9" s="25" t="s">
        <v>54</v>
      </c>
      <c r="B9" s="3">
        <v>10</v>
      </c>
      <c r="C9" s="3">
        <v>15</v>
      </c>
      <c r="D9" s="3">
        <v>22</v>
      </c>
      <c r="E9" s="3">
        <v>18</v>
      </c>
      <c r="F9" s="3">
        <v>19</v>
      </c>
      <c r="G9" s="3">
        <v>22</v>
      </c>
      <c r="H9" s="3">
        <v>0</v>
      </c>
      <c r="I9" s="3">
        <v>50</v>
      </c>
      <c r="J9" s="3">
        <v>51</v>
      </c>
      <c r="K9" s="3">
        <v>0</v>
      </c>
      <c r="L9" s="29">
        <v>21</v>
      </c>
    </row>
    <row r="10" spans="1:12">
      <c r="A10" s="25" t="s">
        <v>55</v>
      </c>
      <c r="B10" s="3">
        <v>0</v>
      </c>
      <c r="C10" s="3">
        <v>5</v>
      </c>
      <c r="D10" s="3">
        <v>7</v>
      </c>
      <c r="E10" s="3">
        <v>8</v>
      </c>
      <c r="F10" s="3">
        <v>0</v>
      </c>
      <c r="G10" s="3">
        <v>4</v>
      </c>
      <c r="H10" s="3">
        <v>73</v>
      </c>
      <c r="I10" s="3">
        <v>3</v>
      </c>
      <c r="J10" s="3">
        <v>10</v>
      </c>
      <c r="K10" s="3">
        <v>58</v>
      </c>
      <c r="L10" s="29">
        <v>7</v>
      </c>
    </row>
    <row r="11" spans="1:12">
      <c r="A11" s="26" t="s">
        <v>56</v>
      </c>
      <c r="B11" s="27">
        <v>90</v>
      </c>
      <c r="C11" s="27">
        <v>78</v>
      </c>
      <c r="D11" s="27">
        <v>67</v>
      </c>
      <c r="E11" s="27">
        <v>61</v>
      </c>
      <c r="F11" s="27">
        <v>62</v>
      </c>
      <c r="G11" s="27">
        <v>34</v>
      </c>
      <c r="H11" s="27">
        <v>21</v>
      </c>
      <c r="I11" s="27">
        <v>22</v>
      </c>
      <c r="J11" s="27">
        <v>23</v>
      </c>
      <c r="K11" s="27">
        <v>13</v>
      </c>
      <c r="L11" s="33">
        <v>61</v>
      </c>
    </row>
    <row r="12" spans="1:12">
      <c r="A12" s="12"/>
    </row>
    <row r="13" spans="1:12">
      <c r="A13" s="12" t="s">
        <v>38</v>
      </c>
    </row>
    <row r="14" spans="1:12">
      <c r="A14" s="30" t="s">
        <v>137</v>
      </c>
    </row>
    <row r="16" spans="1:12">
      <c r="A16" s="12"/>
    </row>
    <row r="17" spans="1:1">
      <c r="A17" s="12"/>
    </row>
  </sheetData>
  <pageMargins left="0.16889763779527558" right="0.24566929133858267" top="1.5251968503937008" bottom="1.9732283464566929" header="0.23110236220472438" footer="0.24566929133858267"/>
  <pageSetup paperSize="0" scale="54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0"/>
  <sheetViews>
    <sheetView zoomScaleNormal="100" workbookViewId="0">
      <selection activeCell="G20" sqref="G20"/>
    </sheetView>
  </sheetViews>
  <sheetFormatPr baseColWidth="10" defaultColWidth="10.625" defaultRowHeight="11.25"/>
  <cols>
    <col min="1" max="16384" width="10.625" style="3"/>
  </cols>
  <sheetData>
    <row r="1" spans="1:25">
      <c r="A1" s="2" t="s">
        <v>142</v>
      </c>
    </row>
    <row r="2" spans="1:25">
      <c r="A2" s="127" t="s">
        <v>59</v>
      </c>
    </row>
    <row r="3" spans="1:25">
      <c r="F3" s="8" t="s">
        <v>102</v>
      </c>
    </row>
    <row r="4" spans="1:25">
      <c r="A4" s="6"/>
      <c r="B4" s="78" t="s">
        <v>57</v>
      </c>
      <c r="C4" s="7" t="s">
        <v>1</v>
      </c>
      <c r="D4" s="7" t="s">
        <v>2</v>
      </c>
      <c r="E4" s="78" t="s">
        <v>3</v>
      </c>
      <c r="F4" s="82" t="s">
        <v>57</v>
      </c>
      <c r="G4" s="34"/>
    </row>
    <row r="5" spans="1:25">
      <c r="A5" s="9">
        <v>2011</v>
      </c>
      <c r="B5" s="79">
        <v>0.15763888888888888</v>
      </c>
      <c r="C5" s="64">
        <v>9.5833333333333326E-2</v>
      </c>
      <c r="D5" s="64">
        <v>0.1361111111111111</v>
      </c>
      <c r="E5" s="79">
        <v>0.20763888888888887</v>
      </c>
      <c r="F5" s="83"/>
      <c r="G5" s="85"/>
    </row>
    <row r="6" spans="1:25">
      <c r="A6" s="9">
        <v>2012</v>
      </c>
      <c r="B6" s="79">
        <v>0.15972222222222221</v>
      </c>
      <c r="C6" s="64">
        <v>9.375E-2</v>
      </c>
      <c r="D6" s="64">
        <v>0.13819444444444445</v>
      </c>
      <c r="E6" s="79">
        <v>0.20972222222222223</v>
      </c>
      <c r="F6" s="83"/>
      <c r="G6" s="86"/>
    </row>
    <row r="7" spans="1:25">
      <c r="A7" s="9">
        <v>2013</v>
      </c>
      <c r="B7" s="79">
        <v>0.15694444444444444</v>
      </c>
      <c r="C7" s="64">
        <v>8.9583333333333334E-2</v>
      </c>
      <c r="D7" s="64">
        <v>0.13263888888888889</v>
      </c>
      <c r="E7" s="79">
        <v>0.20972222222222223</v>
      </c>
      <c r="F7" s="83"/>
      <c r="G7" s="87"/>
      <c r="H7" s="5"/>
      <c r="I7" s="5"/>
      <c r="M7" s="2"/>
    </row>
    <row r="8" spans="1:25">
      <c r="A8" s="9">
        <v>2014</v>
      </c>
      <c r="B8" s="79">
        <v>0.15347222222222223</v>
      </c>
      <c r="C8" s="64">
        <v>8.1944444444444431E-2</v>
      </c>
      <c r="D8" s="64">
        <v>0.12708333333333333</v>
      </c>
      <c r="E8" s="79">
        <v>0.20972222222222223</v>
      </c>
      <c r="F8" s="83"/>
      <c r="G8" s="87"/>
      <c r="M8" s="4"/>
    </row>
    <row r="9" spans="1:25">
      <c r="A9" s="9">
        <v>2015</v>
      </c>
      <c r="B9" s="79">
        <v>0.15555555555555556</v>
      </c>
      <c r="C9" s="64">
        <v>8.0555555555555547E-2</v>
      </c>
      <c r="D9" s="64">
        <v>0.12638888888888888</v>
      </c>
      <c r="E9" s="79">
        <v>0.21319444444444446</v>
      </c>
      <c r="F9" s="83"/>
      <c r="G9" s="88"/>
      <c r="M9" s="4"/>
    </row>
    <row r="10" spans="1:25">
      <c r="A10" s="9">
        <v>2016</v>
      </c>
      <c r="B10" s="79">
        <v>0.15486111111111112</v>
      </c>
      <c r="C10" s="64">
        <v>7.8472222222222221E-2</v>
      </c>
      <c r="D10" s="64">
        <v>0.12569444444444444</v>
      </c>
      <c r="E10" s="79">
        <v>0.21319444444444446</v>
      </c>
      <c r="F10" s="83"/>
      <c r="G10" s="87"/>
    </row>
    <row r="11" spans="1:25">
      <c r="A11" s="9">
        <v>2017</v>
      </c>
      <c r="B11" s="79">
        <v>0.15416666666666667</v>
      </c>
      <c r="C11" s="64">
        <v>7.3611111111111113E-2</v>
      </c>
      <c r="D11" s="64">
        <v>0.12083333333333333</v>
      </c>
      <c r="E11" s="79">
        <v>0.21666666666666667</v>
      </c>
      <c r="F11" s="83"/>
      <c r="G11" s="87"/>
      <c r="Y11" s="1"/>
    </row>
    <row r="12" spans="1:25">
      <c r="A12" s="9">
        <v>2018</v>
      </c>
      <c r="B12" s="81">
        <v>0.15</v>
      </c>
      <c r="C12" s="80">
        <v>6.8749999999999992E-2</v>
      </c>
      <c r="D12" s="80">
        <v>0.1125</v>
      </c>
      <c r="E12" s="81">
        <v>0.21736111111111112</v>
      </c>
      <c r="F12" s="84">
        <v>0.15694444444444444</v>
      </c>
      <c r="G12" s="87"/>
      <c r="Y12" s="1"/>
    </row>
    <row r="13" spans="1:25">
      <c r="A13" s="8" t="s">
        <v>101</v>
      </c>
      <c r="B13" s="8"/>
      <c r="C13" s="8"/>
      <c r="D13" s="8"/>
      <c r="E13" s="8"/>
      <c r="F13" s="8"/>
      <c r="G13" s="87"/>
      <c r="Y13" s="1"/>
    </row>
    <row r="14" spans="1:25">
      <c r="B14" s="8"/>
      <c r="C14" s="8"/>
      <c r="D14" s="8"/>
      <c r="E14" s="8"/>
      <c r="F14" s="8"/>
    </row>
    <row r="15" spans="1:25">
      <c r="A15" s="10" t="s">
        <v>78</v>
      </c>
    </row>
    <row r="16" spans="1:25" ht="14.25">
      <c r="A16" s="126" t="s">
        <v>81</v>
      </c>
      <c r="B16"/>
      <c r="C16"/>
      <c r="D16"/>
      <c r="E16"/>
      <c r="F16"/>
      <c r="G16"/>
    </row>
    <row r="17" spans="1:7" ht="14.25">
      <c r="A17"/>
      <c r="B17"/>
      <c r="C17"/>
      <c r="D17"/>
      <c r="E17"/>
      <c r="F17"/>
      <c r="G17"/>
    </row>
    <row r="33" spans="1:16" ht="14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</row>
    <row r="34" spans="1:16" ht="22.7" customHeight="1"/>
    <row r="35" spans="1:16" ht="14.2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"/>
    </row>
    <row r="39" spans="1:1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P39" s="2"/>
    </row>
    <row r="40" spans="1:1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6" ht="14.25">
      <c r="A41" s="12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</row>
    <row r="42" spans="1:16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19"/>
    </row>
    <row r="43" spans="1:16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6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6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4">
      <c r="L49" s="12"/>
    </row>
    <row r="50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4">
      <c r="B57" s="12"/>
      <c r="C57" s="12"/>
      <c r="D57" s="12"/>
      <c r="L57" s="12"/>
      <c r="M57" s="12"/>
    </row>
    <row r="58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7" spans="1:13">
      <c r="M67" s="1"/>
    </row>
    <row r="68" spans="1:13">
      <c r="A68" s="2"/>
      <c r="M68" s="4"/>
    </row>
    <row r="69" spans="1:13">
      <c r="A69" s="4"/>
    </row>
    <row r="98" spans="1:9" s="8" customFormat="1">
      <c r="A98" s="3"/>
      <c r="B98" s="3"/>
      <c r="C98" s="3"/>
      <c r="D98" s="3"/>
      <c r="E98" s="3"/>
    </row>
    <row r="99" spans="1:9" s="8" customFormat="1">
      <c r="A99" s="3"/>
      <c r="B99" s="3"/>
      <c r="C99" s="3"/>
      <c r="D99" s="3"/>
      <c r="E99" s="3"/>
    </row>
    <row r="100" spans="1:9" s="8" customFormat="1">
      <c r="A100" s="3"/>
      <c r="B100" s="3"/>
      <c r="C100" s="3"/>
      <c r="D100" s="3"/>
      <c r="E100" s="3"/>
    </row>
    <row r="101" spans="1:9" s="8" customFormat="1">
      <c r="A101" s="3"/>
      <c r="B101" s="3"/>
      <c r="C101" s="3"/>
      <c r="D101" s="3"/>
      <c r="E101" s="3"/>
    </row>
    <row r="102" spans="1:9" s="8" customFormat="1">
      <c r="A102" s="3"/>
      <c r="B102" s="3"/>
      <c r="C102" s="3"/>
      <c r="D102" s="3"/>
      <c r="E102" s="3"/>
    </row>
    <row r="103" spans="1:9" s="8" customFormat="1">
      <c r="A103" s="3"/>
      <c r="B103" s="3"/>
      <c r="C103" s="3"/>
      <c r="D103" s="3"/>
      <c r="E103" s="3"/>
    </row>
    <row r="104" spans="1:9" s="8" customFormat="1">
      <c r="A104" s="3"/>
      <c r="B104" s="3"/>
      <c r="C104" s="3"/>
      <c r="D104" s="3"/>
      <c r="E104" s="3"/>
    </row>
    <row r="105" spans="1:9" s="8" customFormat="1">
      <c r="A105" s="10"/>
    </row>
    <row r="106" spans="1:9" s="8" customFormat="1">
      <c r="A106" s="10"/>
    </row>
    <row r="107" spans="1:9" s="8" customFormat="1"/>
    <row r="108" spans="1:9" s="8" customFormat="1"/>
    <row r="109" spans="1:9" s="8" customFormat="1"/>
    <row r="110" spans="1:9" s="8" customForma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s="8" customForma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s="8" customFormat="1">
      <c r="A112" s="3"/>
      <c r="B112" s="3"/>
      <c r="C112" s="3"/>
      <c r="D112" s="3"/>
      <c r="E112" s="3"/>
      <c r="F112" s="3"/>
      <c r="G112" s="3"/>
      <c r="H112" s="3"/>
      <c r="I112" s="3"/>
    </row>
    <row r="113" spans="1:12" s="8" customFormat="1">
      <c r="A113" s="3"/>
      <c r="B113" s="3"/>
      <c r="C113" s="3"/>
      <c r="D113" s="3"/>
      <c r="E113" s="3"/>
      <c r="F113" s="3"/>
      <c r="G113" s="3"/>
      <c r="H113" s="3"/>
      <c r="I113" s="3"/>
    </row>
    <row r="114" spans="1:12" s="8" customFormat="1">
      <c r="A114" s="3"/>
      <c r="B114" s="3"/>
      <c r="C114" s="3"/>
      <c r="D114" s="3"/>
      <c r="E114" s="3"/>
      <c r="F114" s="3"/>
      <c r="G114" s="3"/>
      <c r="H114" s="3"/>
      <c r="I114" s="3"/>
    </row>
    <row r="115" spans="1:12" s="8" customFormat="1">
      <c r="A115" s="3"/>
      <c r="B115" s="3"/>
      <c r="C115" s="3"/>
      <c r="D115" s="3"/>
      <c r="E115" s="3"/>
      <c r="F115" s="3"/>
      <c r="G115" s="3"/>
      <c r="H115" s="3"/>
      <c r="I115" s="3"/>
    </row>
    <row r="116" spans="1:12" s="8" customFormat="1">
      <c r="A116" s="3"/>
      <c r="B116" s="3"/>
      <c r="C116" s="3"/>
      <c r="D116" s="3"/>
      <c r="E116" s="3"/>
      <c r="F116" s="3"/>
      <c r="G116" s="3"/>
      <c r="H116" s="3"/>
      <c r="I116" s="3"/>
    </row>
    <row r="117" spans="1:12" s="8" customFormat="1">
      <c r="A117" s="3"/>
      <c r="B117" s="3"/>
      <c r="C117" s="3"/>
      <c r="D117" s="3"/>
      <c r="E117" s="3"/>
      <c r="F117" s="3"/>
      <c r="G117" s="3"/>
      <c r="H117" s="3"/>
      <c r="I117" s="3"/>
    </row>
    <row r="118" spans="1:12" s="8" customFormat="1">
      <c r="A118" s="3"/>
      <c r="B118" s="3"/>
      <c r="C118" s="3"/>
      <c r="D118" s="3"/>
      <c r="E118" s="3"/>
      <c r="F118" s="3"/>
      <c r="G118" s="3"/>
      <c r="H118" s="3"/>
      <c r="I118" s="3"/>
    </row>
    <row r="119" spans="1:12" s="8" customFormat="1">
      <c r="A119" s="3"/>
      <c r="B119" s="3"/>
      <c r="C119" s="3"/>
      <c r="D119" s="3"/>
      <c r="E119" s="3"/>
      <c r="F119" s="3"/>
      <c r="G119" s="3"/>
      <c r="H119" s="3"/>
      <c r="I119" s="3"/>
    </row>
    <row r="120" spans="1:12" s="8" customFormat="1">
      <c r="A120" s="3"/>
      <c r="B120" s="3"/>
      <c r="C120" s="3"/>
      <c r="D120" s="3"/>
      <c r="E120" s="3"/>
      <c r="F120" s="3"/>
      <c r="G120" s="3"/>
      <c r="H120" s="3"/>
      <c r="I120" s="3"/>
    </row>
    <row r="121" spans="1:12" s="8" customFormat="1"/>
    <row r="122" spans="1:12" s="8" customFormat="1"/>
    <row r="123" spans="1:12" s="8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8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8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8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8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8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8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8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8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8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8" customFormat="1"/>
    <row r="134" spans="1:12" s="8" customFormat="1"/>
    <row r="135" spans="1:12" s="8" customFormat="1"/>
    <row r="136" spans="1:12" s="8" customFormat="1"/>
    <row r="137" spans="1:12" s="8" customFormat="1">
      <c r="A137" s="3"/>
      <c r="B137" s="3"/>
      <c r="C137" s="3"/>
      <c r="D137" s="3"/>
      <c r="E137" s="3"/>
    </row>
    <row r="138" spans="1:12" s="8" customFormat="1">
      <c r="A138" s="3"/>
      <c r="B138" s="3"/>
      <c r="C138" s="3"/>
      <c r="D138" s="3"/>
      <c r="E138" s="3"/>
    </row>
    <row r="139" spans="1:12" s="8" customFormat="1">
      <c r="A139" s="3"/>
      <c r="B139" s="3"/>
      <c r="C139" s="3"/>
      <c r="D139" s="3"/>
      <c r="E139" s="3"/>
    </row>
    <row r="140" spans="1:12" s="8" customFormat="1">
      <c r="A140" s="3"/>
      <c r="B140" s="3"/>
      <c r="C140" s="3"/>
      <c r="D140" s="3"/>
      <c r="E140" s="3"/>
    </row>
    <row r="141" spans="1:12" s="8" customFormat="1">
      <c r="A141" s="3"/>
      <c r="B141" s="3"/>
      <c r="C141" s="3"/>
      <c r="D141" s="3"/>
      <c r="E141" s="3"/>
    </row>
    <row r="142" spans="1:12" s="8" customFormat="1">
      <c r="A142" s="3"/>
      <c r="B142" s="3"/>
      <c r="C142" s="3"/>
      <c r="D142" s="3"/>
      <c r="E142" s="3"/>
    </row>
    <row r="143" spans="1:12" s="8" customFormat="1">
      <c r="A143" s="3"/>
      <c r="B143" s="3"/>
      <c r="C143" s="3"/>
      <c r="D143" s="3"/>
      <c r="E143" s="3"/>
    </row>
    <row r="144" spans="1:12" s="8" customFormat="1">
      <c r="A144" s="3"/>
      <c r="B144" s="3"/>
      <c r="C144" s="3"/>
      <c r="D144" s="3"/>
      <c r="E144" s="3"/>
    </row>
    <row r="145" spans="1:5" s="8" customFormat="1">
      <c r="A145" s="3"/>
      <c r="B145" s="3"/>
      <c r="C145" s="3"/>
      <c r="D145" s="3"/>
      <c r="E145" s="3"/>
    </row>
    <row r="146" spans="1:5" s="8" customFormat="1">
      <c r="A146" s="3"/>
      <c r="B146" s="3"/>
      <c r="C146" s="3"/>
      <c r="D146" s="3"/>
      <c r="E146" s="3"/>
    </row>
    <row r="147" spans="1:5" s="8" customFormat="1">
      <c r="A147" s="3"/>
      <c r="B147" s="3"/>
      <c r="C147" s="3"/>
      <c r="D147" s="3"/>
      <c r="E147" s="3"/>
    </row>
    <row r="148" spans="1:5" s="8" customFormat="1">
      <c r="A148" s="3"/>
      <c r="B148" s="3"/>
      <c r="C148" s="3"/>
      <c r="D148" s="3"/>
      <c r="E148" s="3"/>
    </row>
    <row r="149" spans="1:5" s="8" customFormat="1"/>
    <row r="150" spans="1:5" s="8" customFormat="1"/>
    <row r="151" spans="1:5" s="8" customFormat="1"/>
    <row r="152" spans="1:5" s="8" customFormat="1"/>
    <row r="153" spans="1:5" s="8" customFormat="1"/>
    <row r="154" spans="1:5" s="8" customFormat="1">
      <c r="A154" s="13"/>
      <c r="B154" s="13"/>
      <c r="C154" s="13"/>
      <c r="D154" s="13"/>
      <c r="E154" s="13"/>
    </row>
    <row r="155" spans="1:5" s="8" customFormat="1">
      <c r="A155" s="13"/>
      <c r="B155" s="13"/>
      <c r="C155" s="13"/>
      <c r="D155" s="13"/>
      <c r="E155" s="13"/>
    </row>
    <row r="156" spans="1:5" s="8" customFormat="1">
      <c r="A156" s="13"/>
      <c r="B156" s="13"/>
      <c r="C156" s="13"/>
      <c r="D156" s="13"/>
      <c r="E156" s="13"/>
    </row>
    <row r="157" spans="1:5" s="8" customFormat="1">
      <c r="A157" s="13"/>
      <c r="B157" s="13"/>
      <c r="C157" s="13"/>
      <c r="D157" s="13"/>
      <c r="E157" s="13"/>
    </row>
    <row r="158" spans="1:5" s="8" customFormat="1">
      <c r="A158" s="14"/>
      <c r="B158" s="14"/>
      <c r="C158" s="13"/>
      <c r="D158" s="13"/>
      <c r="E158" s="13"/>
    </row>
    <row r="159" spans="1:5" s="8" customFormat="1">
      <c r="A159" s="14"/>
      <c r="B159" s="14"/>
      <c r="C159" s="14"/>
      <c r="D159" s="14"/>
      <c r="E159" s="14"/>
    </row>
    <row r="160" spans="1:5" s="8" customFormat="1">
      <c r="A160" s="14"/>
      <c r="B160" s="14"/>
      <c r="C160" s="13"/>
      <c r="D160" s="14"/>
      <c r="E160" s="14"/>
    </row>
    <row r="161" spans="1:14" s="8" customFormat="1">
      <c r="A161" s="14"/>
      <c r="B161" s="14"/>
      <c r="C161" s="13"/>
      <c r="D161" s="14"/>
      <c r="E161" s="14"/>
    </row>
    <row r="162" spans="1:14" s="8" customFormat="1">
      <c r="A162" s="14"/>
      <c r="B162" s="14"/>
      <c r="C162" s="13"/>
      <c r="D162" s="14"/>
      <c r="E162" s="14"/>
    </row>
    <row r="163" spans="1:14" s="8" customFormat="1">
      <c r="A163" s="14"/>
      <c r="B163" s="14"/>
      <c r="C163" s="13"/>
      <c r="D163" s="14"/>
      <c r="E163" s="14"/>
    </row>
    <row r="164" spans="1:14" s="8" customFormat="1"/>
    <row r="165" spans="1:14" s="8" customFormat="1"/>
    <row r="166" spans="1:14" s="8" customFormat="1"/>
    <row r="167" spans="1:14" s="8" customFormat="1"/>
    <row r="168" spans="1:14" s="8" customForma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4" s="8" customForma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15"/>
      <c r="N169" s="15"/>
    </row>
    <row r="170" spans="1:14" s="8" customForma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15"/>
      <c r="N170" s="15"/>
    </row>
    <row r="171" spans="1:14" s="8" customForma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15"/>
      <c r="N171" s="15"/>
    </row>
    <row r="172" spans="1:14" s="8" customForma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15"/>
      <c r="N172" s="15"/>
    </row>
    <row r="173" spans="1:14" s="8" customFormat="1"/>
    <row r="174" spans="1:14" s="8" customFormat="1"/>
    <row r="175" spans="1:14" s="8" customFormat="1"/>
    <row r="176" spans="1:14" s="8" customFormat="1"/>
    <row r="177" spans="1:5" s="8" customFormat="1"/>
    <row r="178" spans="1:5" s="8" customFormat="1">
      <c r="D178" s="15"/>
    </row>
    <row r="179" spans="1:5" s="8" customFormat="1">
      <c r="D179" s="15"/>
    </row>
    <row r="180" spans="1:5" s="8" customFormat="1">
      <c r="D180" s="15"/>
    </row>
    <row r="181" spans="1:5" s="8" customFormat="1">
      <c r="D181" s="15"/>
    </row>
    <row r="182" spans="1:5" s="8" customFormat="1">
      <c r="D182" s="15"/>
    </row>
    <row r="183" spans="1:5" s="8" customFormat="1">
      <c r="D183" s="15"/>
    </row>
    <row r="184" spans="1:5" s="8" customFormat="1">
      <c r="D184" s="15"/>
    </row>
    <row r="185" spans="1:5" s="8" customFormat="1">
      <c r="D185" s="15"/>
    </row>
    <row r="186" spans="1:5">
      <c r="A186" s="16"/>
      <c r="B186" s="16"/>
      <c r="C186" s="16"/>
      <c r="D186" s="16"/>
      <c r="E186" s="16"/>
    </row>
    <row r="187" spans="1:5">
      <c r="A187" s="16"/>
      <c r="B187" s="16"/>
      <c r="C187" s="16"/>
      <c r="D187" s="16"/>
      <c r="E187" s="16"/>
    </row>
    <row r="188" spans="1:5">
      <c r="A188" s="16"/>
      <c r="B188" s="16"/>
      <c r="C188" s="16"/>
      <c r="D188" s="16"/>
      <c r="E188" s="16"/>
    </row>
    <row r="189" spans="1:5">
      <c r="A189" s="16"/>
      <c r="B189" s="16"/>
      <c r="C189" s="16"/>
      <c r="D189" s="16"/>
      <c r="E189" s="16"/>
    </row>
    <row r="190" spans="1:5">
      <c r="A190" s="16"/>
      <c r="B190" s="16"/>
      <c r="C190" s="16"/>
      <c r="D190" s="16"/>
      <c r="E190" s="16"/>
    </row>
  </sheetData>
  <mergeCells count="4">
    <mergeCell ref="A33:K33"/>
    <mergeCell ref="A35:K35"/>
    <mergeCell ref="B41:M41"/>
    <mergeCell ref="N41:N42"/>
  </mergeCells>
  <pageMargins left="0.16889763779527558" right="0.24566929133858267" top="1.5251968503937008" bottom="1.9732283464566929" header="0.23110236220472438" footer="0.24566929133858267"/>
  <pageSetup paperSize="9" scale="54" fitToWidth="0" fitToHeight="0" pageOrder="overThenDown" orientation="landscape" useFirstPageNumber="1" verticalDpi="0" r:id="rId1"/>
  <headerFooter alignWithMargins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8" sqref="A8"/>
    </sheetView>
  </sheetViews>
  <sheetFormatPr baseColWidth="10" defaultRowHeight="11.25"/>
  <cols>
    <col min="1" max="1" width="36.125" style="37" customWidth="1"/>
    <col min="2" max="2" width="19.125" style="37" customWidth="1"/>
    <col min="3" max="3" width="32.375" style="37" bestFit="1" customWidth="1"/>
    <col min="4" max="16384" width="11" style="37"/>
  </cols>
  <sheetData>
    <row r="1" spans="1:3">
      <c r="A1" s="89" t="s">
        <v>144</v>
      </c>
    </row>
    <row r="2" spans="1:3">
      <c r="A2" s="49" t="s">
        <v>103</v>
      </c>
    </row>
    <row r="4" spans="1:3">
      <c r="A4" s="89"/>
      <c r="B4" s="89" t="s">
        <v>104</v>
      </c>
      <c r="C4" s="89" t="s">
        <v>105</v>
      </c>
    </row>
    <row r="5" spans="1:3">
      <c r="A5" s="89" t="s">
        <v>106</v>
      </c>
      <c r="B5" s="37">
        <v>92</v>
      </c>
      <c r="C5" s="37">
        <v>27</v>
      </c>
    </row>
    <row r="6" spans="1:3">
      <c r="A6" s="89" t="s">
        <v>107</v>
      </c>
      <c r="B6" s="37">
        <v>53</v>
      </c>
      <c r="C6" s="37">
        <v>33</v>
      </c>
    </row>
    <row r="8" spans="1:3">
      <c r="A8" s="49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baseColWidth="10" defaultRowHeight="11.25"/>
  <cols>
    <col min="1" max="1" width="22.25" style="69" customWidth="1"/>
    <col min="2" max="16384" width="11" style="69"/>
  </cols>
  <sheetData>
    <row r="1" spans="1:8">
      <c r="A1" s="89" t="s">
        <v>146</v>
      </c>
    </row>
    <row r="2" spans="1:8">
      <c r="A2" s="128" t="s">
        <v>150</v>
      </c>
    </row>
    <row r="3" spans="1:8">
      <c r="H3" s="91"/>
    </row>
    <row r="4" spans="1:8">
      <c r="B4" s="90" t="s">
        <v>110</v>
      </c>
      <c r="C4" s="90" t="s">
        <v>111</v>
      </c>
      <c r="D4" s="90" t="s">
        <v>112</v>
      </c>
      <c r="E4" s="90" t="s">
        <v>113</v>
      </c>
      <c r="F4" s="90" t="s">
        <v>114</v>
      </c>
      <c r="G4" s="90" t="s">
        <v>115</v>
      </c>
    </row>
    <row r="5" spans="1:8">
      <c r="A5" s="90" t="s">
        <v>109</v>
      </c>
      <c r="B5" s="69">
        <v>92</v>
      </c>
      <c r="C5" s="69">
        <v>87</v>
      </c>
      <c r="D5" s="69">
        <v>88</v>
      </c>
      <c r="E5" s="69">
        <v>93</v>
      </c>
      <c r="F5" s="69">
        <v>96</v>
      </c>
      <c r="G5" s="69">
        <v>96</v>
      </c>
      <c r="H5" s="91"/>
    </row>
    <row r="6" spans="1:8">
      <c r="A6" s="90" t="s">
        <v>116</v>
      </c>
      <c r="B6" s="69">
        <v>63</v>
      </c>
      <c r="C6" s="69">
        <v>61</v>
      </c>
      <c r="D6" s="69">
        <v>62</v>
      </c>
      <c r="E6" s="69">
        <v>57</v>
      </c>
      <c r="F6" s="69">
        <v>44</v>
      </c>
      <c r="G6" s="69">
        <v>28</v>
      </c>
      <c r="H6" s="91"/>
    </row>
    <row r="7" spans="1:8">
      <c r="A7" s="90" t="s">
        <v>117</v>
      </c>
      <c r="B7" s="69">
        <v>63</v>
      </c>
      <c r="C7" s="69">
        <v>75</v>
      </c>
      <c r="D7" s="69">
        <v>44</v>
      </c>
      <c r="E7" s="69">
        <v>22</v>
      </c>
      <c r="F7" s="69">
        <v>18</v>
      </c>
      <c r="G7" s="69">
        <v>7</v>
      </c>
      <c r="H7" s="91"/>
    </row>
    <row r="8" spans="1:8">
      <c r="A8" s="90" t="s">
        <v>118</v>
      </c>
      <c r="B8" s="69">
        <v>43</v>
      </c>
      <c r="C8" s="69">
        <v>60</v>
      </c>
      <c r="D8" s="69">
        <v>40</v>
      </c>
      <c r="E8" s="69">
        <v>21</v>
      </c>
      <c r="F8" s="69">
        <v>8</v>
      </c>
      <c r="G8" s="69">
        <v>4</v>
      </c>
      <c r="H8" s="91"/>
    </row>
    <row r="9" spans="1:8">
      <c r="A9" s="69" t="s">
        <v>108</v>
      </c>
    </row>
    <row r="11" spans="1:8" s="37" customFormat="1">
      <c r="A11" s="49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zoomScaleNormal="100" workbookViewId="0">
      <selection activeCell="N29" sqref="N29"/>
    </sheetView>
  </sheetViews>
  <sheetFormatPr baseColWidth="10" defaultColWidth="10.625" defaultRowHeight="11.25"/>
  <cols>
    <col min="1" max="16384" width="10.625" style="3"/>
  </cols>
  <sheetData>
    <row r="1" spans="1:256">
      <c r="A1" s="2" t="s">
        <v>148</v>
      </c>
    </row>
    <row r="2" spans="1:256">
      <c r="A2" s="4" t="s">
        <v>60</v>
      </c>
    </row>
    <row r="4" spans="1:256" customFormat="1" ht="14.25">
      <c r="A4" s="17"/>
      <c r="B4" s="17" t="s">
        <v>58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28" t="s">
        <v>62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>
      <c r="A5" s="18">
        <v>2007</v>
      </c>
      <c r="B5" s="70">
        <v>5.4</v>
      </c>
      <c r="C5" s="70">
        <v>30.7</v>
      </c>
      <c r="D5" s="70">
        <v>18.100000000000001</v>
      </c>
      <c r="E5" s="70">
        <v>14.1</v>
      </c>
      <c r="F5" s="70">
        <v>3.4</v>
      </c>
      <c r="G5" s="70">
        <v>3.3</v>
      </c>
      <c r="H5" s="70">
        <v>11.5</v>
      </c>
      <c r="I5" s="70">
        <v>1.8</v>
      </c>
      <c r="J5" s="73">
        <f t="shared" ref="J5:J15" si="0">100-SUM(B5:I5)</f>
        <v>11.700000000000003</v>
      </c>
      <c r="L5" s="35"/>
      <c r="M5" s="35"/>
    </row>
    <row r="6" spans="1:256">
      <c r="A6" s="19">
        <v>2008</v>
      </c>
      <c r="B6" s="71">
        <v>10.199999999999999</v>
      </c>
      <c r="C6" s="71">
        <v>27.2</v>
      </c>
      <c r="D6" s="71">
        <v>17.5</v>
      </c>
      <c r="E6" s="71">
        <v>13.3</v>
      </c>
      <c r="F6" s="71">
        <v>3.3</v>
      </c>
      <c r="G6" s="71">
        <v>3</v>
      </c>
      <c r="H6" s="71">
        <v>11</v>
      </c>
      <c r="I6" s="71">
        <v>1.7</v>
      </c>
      <c r="J6" s="73">
        <f t="shared" si="0"/>
        <v>12.799999999999997</v>
      </c>
    </row>
    <row r="7" spans="1:256">
      <c r="A7" s="19">
        <v>2009</v>
      </c>
      <c r="B7" s="71">
        <v>14.2</v>
      </c>
      <c r="C7" s="71">
        <v>26.1</v>
      </c>
      <c r="D7" s="71">
        <v>16.7</v>
      </c>
      <c r="E7" s="71">
        <v>11.8</v>
      </c>
      <c r="F7" s="71">
        <v>3.1</v>
      </c>
      <c r="G7" s="71">
        <v>3.1</v>
      </c>
      <c r="H7" s="71">
        <v>10.8</v>
      </c>
      <c r="I7" s="71">
        <v>1.7</v>
      </c>
      <c r="J7" s="73">
        <f t="shared" si="0"/>
        <v>12.500000000000014</v>
      </c>
    </row>
    <row r="8" spans="1:256">
      <c r="A8" s="19">
        <v>2010</v>
      </c>
      <c r="B8" s="71">
        <v>18.2</v>
      </c>
      <c r="C8" s="71">
        <v>24.5</v>
      </c>
      <c r="D8" s="71">
        <v>16.100000000000001</v>
      </c>
      <c r="E8" s="71">
        <v>10.7</v>
      </c>
      <c r="F8" s="71">
        <v>3.1</v>
      </c>
      <c r="G8" s="71">
        <v>3.2</v>
      </c>
      <c r="H8" s="71">
        <v>10.4</v>
      </c>
      <c r="I8" s="71">
        <v>1.6</v>
      </c>
      <c r="J8" s="73">
        <f t="shared" si="0"/>
        <v>12.200000000000003</v>
      </c>
    </row>
    <row r="9" spans="1:256">
      <c r="A9" s="19">
        <v>2011</v>
      </c>
      <c r="B9" s="71">
        <v>20.9</v>
      </c>
      <c r="C9" s="71">
        <v>23.7</v>
      </c>
      <c r="D9" s="71">
        <v>14.9</v>
      </c>
      <c r="E9" s="71">
        <v>9.6999999999999993</v>
      </c>
      <c r="F9" s="71">
        <v>3.1</v>
      </c>
      <c r="G9" s="71">
        <v>3.3</v>
      </c>
      <c r="H9" s="71">
        <v>10.8</v>
      </c>
      <c r="I9" s="71">
        <v>1.5</v>
      </c>
      <c r="J9" s="73">
        <f t="shared" si="0"/>
        <v>12.100000000000023</v>
      </c>
    </row>
    <row r="10" spans="1:256">
      <c r="A10" s="19">
        <v>2012</v>
      </c>
      <c r="B10" s="71">
        <v>21.4</v>
      </c>
      <c r="C10" s="71">
        <v>22.7</v>
      </c>
      <c r="D10" s="71">
        <v>14.9</v>
      </c>
      <c r="E10" s="71">
        <v>9.6999999999999993</v>
      </c>
      <c r="F10" s="71">
        <v>2.9</v>
      </c>
      <c r="G10" s="71">
        <v>3.5</v>
      </c>
      <c r="H10" s="71">
        <v>11.2</v>
      </c>
      <c r="I10" s="71">
        <v>1.8</v>
      </c>
      <c r="J10" s="73">
        <f t="shared" si="0"/>
        <v>11.900000000000006</v>
      </c>
    </row>
    <row r="11" spans="1:256">
      <c r="A11" s="19">
        <v>2013</v>
      </c>
      <c r="B11" s="71">
        <v>23.6</v>
      </c>
      <c r="C11" s="71">
        <v>22.8</v>
      </c>
      <c r="D11" s="71">
        <v>14</v>
      </c>
      <c r="E11" s="71">
        <v>9.5</v>
      </c>
      <c r="F11" s="71">
        <v>2.8</v>
      </c>
      <c r="G11" s="71">
        <v>3.3</v>
      </c>
      <c r="H11" s="71">
        <v>10.6</v>
      </c>
      <c r="I11" s="71">
        <v>2</v>
      </c>
      <c r="J11" s="73">
        <f t="shared" si="0"/>
        <v>11.400000000000006</v>
      </c>
    </row>
    <row r="12" spans="1:256">
      <c r="A12" s="34">
        <v>2014</v>
      </c>
      <c r="B12" s="72">
        <v>24</v>
      </c>
      <c r="C12" s="72">
        <v>22.9</v>
      </c>
      <c r="D12" s="72">
        <v>14.1</v>
      </c>
      <c r="E12" s="72">
        <v>9.4</v>
      </c>
      <c r="F12" s="72">
        <v>2.6</v>
      </c>
      <c r="G12" s="72">
        <v>3.2</v>
      </c>
      <c r="H12" s="72">
        <v>10.1</v>
      </c>
      <c r="I12" s="72">
        <v>2</v>
      </c>
      <c r="J12" s="73">
        <f t="shared" si="0"/>
        <v>11.700000000000003</v>
      </c>
    </row>
    <row r="13" spans="1:256">
      <c r="A13" s="34">
        <v>2015</v>
      </c>
      <c r="B13" s="72">
        <v>26.7</v>
      </c>
      <c r="C13" s="72">
        <v>21.4</v>
      </c>
      <c r="D13" s="72">
        <v>14.3</v>
      </c>
      <c r="E13" s="72">
        <v>9.1999999999999993</v>
      </c>
      <c r="F13" s="72">
        <v>2.6</v>
      </c>
      <c r="G13" s="72">
        <v>3.4</v>
      </c>
      <c r="H13" s="72">
        <v>9.9</v>
      </c>
      <c r="I13" s="72">
        <v>2.2000000000000002</v>
      </c>
      <c r="J13" s="73">
        <f t="shared" si="0"/>
        <v>10.299999999999997</v>
      </c>
    </row>
    <row r="14" spans="1:256">
      <c r="A14" s="34">
        <v>2016</v>
      </c>
      <c r="B14" s="71">
        <f>3.4+2.5+3+1.9+1.7+1.9+2.3+0.9+1.2+1.6+0.8+1.8+0.9+1.4+0.8+1.8+1.1+0.3</f>
        <v>29.3</v>
      </c>
      <c r="C14" s="71">
        <v>20.399999999999999</v>
      </c>
      <c r="D14" s="71">
        <v>13.4</v>
      </c>
      <c r="E14" s="71">
        <v>9.1</v>
      </c>
      <c r="F14" s="71">
        <v>1.7</v>
      </c>
      <c r="G14" s="71">
        <v>3.4</v>
      </c>
      <c r="H14" s="71">
        <v>10.199999999999999</v>
      </c>
      <c r="I14" s="71">
        <v>2.2999999999999998</v>
      </c>
      <c r="J14" s="73">
        <f t="shared" si="0"/>
        <v>10.199999999999989</v>
      </c>
    </row>
    <row r="15" spans="1:256">
      <c r="A15" s="34">
        <v>2017</v>
      </c>
      <c r="B15" s="71">
        <v>30.9</v>
      </c>
      <c r="C15" s="71">
        <v>20</v>
      </c>
      <c r="D15" s="71">
        <v>13</v>
      </c>
      <c r="E15" s="71">
        <v>9.1</v>
      </c>
      <c r="F15" s="71">
        <v>1.2</v>
      </c>
      <c r="G15" s="71">
        <v>3.6</v>
      </c>
      <c r="H15" s="71">
        <v>9.5</v>
      </c>
      <c r="I15" s="71">
        <v>2.2000000000000002</v>
      </c>
      <c r="J15" s="73">
        <f t="shared" si="0"/>
        <v>10.5</v>
      </c>
    </row>
    <row r="16" spans="1:256">
      <c r="A16" s="34">
        <v>2018</v>
      </c>
      <c r="B16" s="71">
        <v>30.6</v>
      </c>
      <c r="C16" s="71">
        <v>20.2</v>
      </c>
      <c r="D16" s="71">
        <v>13.5</v>
      </c>
      <c r="E16" s="71">
        <v>9.4</v>
      </c>
      <c r="F16" s="71">
        <v>1.2</v>
      </c>
      <c r="G16" s="71">
        <v>3.5</v>
      </c>
      <c r="H16" s="71">
        <v>9.1</v>
      </c>
      <c r="I16" s="71">
        <v>2.4</v>
      </c>
      <c r="J16" s="73">
        <v>10.1</v>
      </c>
    </row>
    <row r="18" spans="1:256" customFormat="1" ht="14.25">
      <c r="A18" s="3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customFormat="1" ht="14.25">
      <c r="A19" s="3" t="s">
        <v>61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customFormat="1" ht="14.25">
      <c r="A20" s="3" t="s">
        <v>82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customFormat="1" ht="14.25">
      <c r="A21" s="1" t="s">
        <v>83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6" spans="1:256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256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</row>
    <row r="28" spans="1:256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</row>
    <row r="29" spans="1:256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256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</row>
    <row r="31" spans="1:256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</row>
    <row r="32" spans="1:256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</row>
    <row r="33" spans="1:11">
      <c r="A33" s="129"/>
      <c r="B33" s="130">
        <f>B16-B5</f>
        <v>25.200000000000003</v>
      </c>
      <c r="C33" s="130">
        <f>C16-C5</f>
        <v>-10.5</v>
      </c>
      <c r="D33" s="130">
        <f>D16-D5</f>
        <v>-4.6000000000000014</v>
      </c>
      <c r="E33" s="130">
        <f>E16-E5</f>
        <v>-4.6999999999999993</v>
      </c>
      <c r="F33" s="130">
        <f>F16-F5</f>
        <v>-2.2000000000000002</v>
      </c>
      <c r="G33" s="130">
        <f>G16-G5</f>
        <v>0.20000000000000018</v>
      </c>
      <c r="H33" s="130">
        <f>H16-H5</f>
        <v>-2.4000000000000004</v>
      </c>
      <c r="I33" s="130">
        <f>I16-I5</f>
        <v>0.59999999999999987</v>
      </c>
      <c r="J33" s="130">
        <f>J16-J5</f>
        <v>-1.6000000000000032</v>
      </c>
      <c r="K33" s="129"/>
    </row>
    <row r="34" spans="1:11">
      <c r="A34" s="129"/>
      <c r="B34" s="130">
        <f>B15/B5</f>
        <v>5.7222222222222214</v>
      </c>
      <c r="C34" s="130">
        <f>C15/C5</f>
        <v>0.65146579804560267</v>
      </c>
      <c r="D34" s="130">
        <f>D15/D5</f>
        <v>0.71823204419889497</v>
      </c>
      <c r="E34" s="130">
        <f>E15/E5</f>
        <v>0.64539007092198586</v>
      </c>
      <c r="F34" s="130">
        <f>F15/F5</f>
        <v>0.35294117647058826</v>
      </c>
      <c r="G34" s="130">
        <f>G15/G5</f>
        <v>1.0909090909090911</v>
      </c>
      <c r="H34" s="130">
        <f>H15/H5</f>
        <v>0.82608695652173914</v>
      </c>
      <c r="I34" s="130">
        <f>I15/I5</f>
        <v>1.2222222222222223</v>
      </c>
      <c r="J34" s="129"/>
      <c r="K34" s="129"/>
    </row>
    <row r="35" spans="1:11">
      <c r="A35" s="129"/>
      <c r="B35" s="129">
        <f>POWER(B34,1/10)</f>
        <v>1.190574213426502</v>
      </c>
      <c r="C35" s="129">
        <f t="shared" ref="C35:I35" si="1">POWER(C34,1/10)</f>
        <v>0.9580521768860909</v>
      </c>
      <c r="D35" s="129">
        <f t="shared" si="1"/>
        <v>0.96744543066624655</v>
      </c>
      <c r="E35" s="129">
        <f t="shared" si="1"/>
        <v>0.95715490216495291</v>
      </c>
      <c r="F35" s="129">
        <f t="shared" si="1"/>
        <v>0.90109428006813486</v>
      </c>
      <c r="G35" s="129">
        <f t="shared" si="1"/>
        <v>1.0087391026304013</v>
      </c>
      <c r="H35" s="129">
        <f t="shared" si="1"/>
        <v>0.98107583005206578</v>
      </c>
      <c r="I35" s="129">
        <f t="shared" si="1"/>
        <v>1.0202697667623288</v>
      </c>
      <c r="J35" s="129"/>
      <c r="K35" s="129"/>
    </row>
    <row r="36" spans="1:11">
      <c r="A36" s="129"/>
      <c r="B36" s="129">
        <f>B35-1</f>
        <v>0.19057421342650205</v>
      </c>
      <c r="C36" s="129">
        <f t="shared" ref="C36:I36" si="2">C35-1</f>
        <v>-4.19478231139091E-2</v>
      </c>
      <c r="D36" s="129">
        <f t="shared" si="2"/>
        <v>-3.2554569333753447E-2</v>
      </c>
      <c r="E36" s="129">
        <f t="shared" si="2"/>
        <v>-4.2845097835047086E-2</v>
      </c>
      <c r="F36" s="129">
        <f t="shared" si="2"/>
        <v>-9.8905719931865144E-2</v>
      </c>
      <c r="G36" s="129">
        <f t="shared" si="2"/>
        <v>8.7391026304013408E-3</v>
      </c>
      <c r="H36" s="129">
        <f t="shared" si="2"/>
        <v>-1.8924169947934222E-2</v>
      </c>
      <c r="I36" s="129">
        <f t="shared" si="2"/>
        <v>2.0269766762328834E-2</v>
      </c>
      <c r="J36" s="129"/>
      <c r="K36" s="129"/>
    </row>
    <row r="37" spans="1:11">
      <c r="A37" s="129"/>
      <c r="B37" s="131">
        <f>100*B36</f>
        <v>19.057421342650205</v>
      </c>
      <c r="C37" s="131">
        <f t="shared" ref="C37:I37" si="3">100*C36</f>
        <v>-4.1947823113909095</v>
      </c>
      <c r="D37" s="131">
        <f t="shared" si="3"/>
        <v>-3.2554569333753447</v>
      </c>
      <c r="E37" s="131">
        <f t="shared" si="3"/>
        <v>-4.2845097835047081</v>
      </c>
      <c r="F37" s="131">
        <f t="shared" si="3"/>
        <v>-9.8905719931865139</v>
      </c>
      <c r="G37" s="131">
        <f t="shared" si="3"/>
        <v>0.87391026304013408</v>
      </c>
      <c r="H37" s="131">
        <f t="shared" si="3"/>
        <v>-1.8924169947934222</v>
      </c>
      <c r="I37" s="131">
        <f t="shared" si="3"/>
        <v>2.0269766762328834</v>
      </c>
      <c r="J37" s="129"/>
      <c r="K37" s="129"/>
    </row>
    <row r="38" spans="1:11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>
      <c r="A39" s="129"/>
      <c r="B39" s="132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1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</row>
    <row r="43" spans="1:11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</sheetData>
  <pageMargins left="0.16889763779527558" right="0.24566929133858267" top="1.5251968503937008" bottom="1.9732283464566929" header="0.23110236220472438" footer="0.24566929133858267"/>
  <pageSetup paperSize="9" scale="54" fitToWidth="0" fitToHeight="0" pageOrder="overThenDown" orientation="landscape" useFirstPageNumber="1" verticalDpi="0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19" sqref="A19"/>
    </sheetView>
  </sheetViews>
  <sheetFormatPr baseColWidth="10" defaultRowHeight="11.25"/>
  <cols>
    <col min="1" max="1" width="20.875" style="37" customWidth="1"/>
    <col min="2" max="16384" width="11" style="37"/>
  </cols>
  <sheetData>
    <row r="1" spans="1:3">
      <c r="A1" s="89" t="s">
        <v>135</v>
      </c>
    </row>
    <row r="2" spans="1:3">
      <c r="A2" s="49" t="s">
        <v>150</v>
      </c>
    </row>
    <row r="3" spans="1:3">
      <c r="B3" s="89" t="s">
        <v>131</v>
      </c>
      <c r="C3" s="89" t="s">
        <v>132</v>
      </c>
    </row>
    <row r="4" spans="1:3">
      <c r="A4" s="89" t="s">
        <v>120</v>
      </c>
      <c r="B4" s="37">
        <v>23</v>
      </c>
      <c r="C4" s="37">
        <v>24</v>
      </c>
    </row>
    <row r="5" spans="1:3">
      <c r="A5" s="89" t="s">
        <v>124</v>
      </c>
      <c r="B5" s="37">
        <v>19</v>
      </c>
      <c r="C5" s="37">
        <v>17</v>
      </c>
    </row>
    <row r="6" spans="1:3">
      <c r="A6" s="89" t="s">
        <v>125</v>
      </c>
      <c r="B6" s="37">
        <v>17</v>
      </c>
      <c r="C6" s="37">
        <v>10</v>
      </c>
    </row>
    <row r="7" spans="1:3">
      <c r="A7" s="89" t="s">
        <v>128</v>
      </c>
      <c r="B7" s="37">
        <v>10</v>
      </c>
      <c r="C7" s="37">
        <v>11</v>
      </c>
    </row>
    <row r="8" spans="1:3">
      <c r="A8" s="89" t="s">
        <v>127</v>
      </c>
      <c r="B8" s="37">
        <v>8</v>
      </c>
      <c r="C8" s="37">
        <v>3</v>
      </c>
    </row>
    <row r="9" spans="1:3">
      <c r="A9" s="89" t="s">
        <v>122</v>
      </c>
      <c r="B9" s="37">
        <v>7</v>
      </c>
      <c r="C9" s="37">
        <v>3</v>
      </c>
    </row>
    <row r="10" spans="1:3">
      <c r="A10" s="89" t="s">
        <v>62</v>
      </c>
      <c r="B10" s="37">
        <v>6</v>
      </c>
      <c r="C10" s="37">
        <v>3</v>
      </c>
    </row>
    <row r="11" spans="1:3">
      <c r="A11" s="89" t="s">
        <v>119</v>
      </c>
      <c r="B11" s="37">
        <v>3</v>
      </c>
      <c r="C11" s="37">
        <v>6</v>
      </c>
    </row>
    <row r="12" spans="1:3">
      <c r="A12" s="89" t="s">
        <v>121</v>
      </c>
      <c r="B12" s="37">
        <v>3</v>
      </c>
      <c r="C12" s="37">
        <v>10</v>
      </c>
    </row>
    <row r="13" spans="1:3">
      <c r="A13" s="89" t="s">
        <v>123</v>
      </c>
      <c r="B13" s="37">
        <v>2</v>
      </c>
      <c r="C13" s="37">
        <v>9</v>
      </c>
    </row>
    <row r="14" spans="1:3">
      <c r="A14" s="89" t="s">
        <v>126</v>
      </c>
      <c r="B14" s="37">
        <v>1</v>
      </c>
      <c r="C14" s="37">
        <v>3</v>
      </c>
    </row>
    <row r="15" spans="1:3">
      <c r="A15" s="89"/>
    </row>
    <row r="16" spans="1:3">
      <c r="A16" s="37" t="s">
        <v>129</v>
      </c>
    </row>
    <row r="17" spans="1:1">
      <c r="A17" s="37" t="s">
        <v>130</v>
      </c>
    </row>
    <row r="18" spans="1:1">
      <c r="A18" s="37" t="s">
        <v>133</v>
      </c>
    </row>
    <row r="19" spans="1:1">
      <c r="A19" s="49" t="s">
        <v>140</v>
      </c>
    </row>
  </sheetData>
  <sortState ref="A4:C14">
    <sortCondition descending="1" ref="B4:B1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pane xSplit="6" topLeftCell="G1" activePane="topRight" state="frozen"/>
      <selection pane="topRight" activeCell="A35" sqref="A35"/>
    </sheetView>
  </sheetViews>
  <sheetFormatPr baseColWidth="10" defaultColWidth="10.625" defaultRowHeight="11.25"/>
  <cols>
    <col min="1" max="1" width="32.125" style="3" customWidth="1"/>
    <col min="2" max="5" width="10.625" style="3" hidden="1" customWidth="1"/>
    <col min="6" max="6" width="12" style="3" hidden="1" customWidth="1"/>
    <col min="7" max="14" width="10.625" style="3" customWidth="1"/>
    <col min="15" max="15" width="13.875" style="3" bestFit="1" customWidth="1"/>
    <col min="16" max="16" width="8.625" style="3" customWidth="1"/>
    <col min="17" max="16384" width="10.625" style="3"/>
  </cols>
  <sheetData>
    <row r="1" spans="1:17">
      <c r="A1" s="2" t="s">
        <v>85</v>
      </c>
    </row>
    <row r="2" spans="1:17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M2" s="12"/>
      <c r="N2" s="12"/>
      <c r="O2" s="12"/>
      <c r="P2" s="12"/>
    </row>
    <row r="3" spans="1:17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12"/>
      <c r="M3" s="12"/>
      <c r="N3" s="12"/>
      <c r="O3" s="12"/>
      <c r="P3" s="12"/>
    </row>
    <row r="4" spans="1:17" ht="50.1" customHeight="1">
      <c r="A4" s="55"/>
      <c r="B4" s="55">
        <v>2004</v>
      </c>
      <c r="C4" s="55">
        <v>2005</v>
      </c>
      <c r="D4" s="55">
        <v>2006</v>
      </c>
      <c r="E4" s="55">
        <v>2007</v>
      </c>
      <c r="F4" s="55">
        <v>2008</v>
      </c>
      <c r="G4" s="99">
        <v>2010</v>
      </c>
      <c r="H4" s="99">
        <v>2011</v>
      </c>
      <c r="I4" s="99">
        <v>2012</v>
      </c>
      <c r="J4" s="99">
        <v>2013</v>
      </c>
      <c r="K4" s="99">
        <v>2014</v>
      </c>
      <c r="L4" s="99">
        <v>2015</v>
      </c>
      <c r="M4" s="99">
        <v>2016</v>
      </c>
      <c r="N4" s="99">
        <v>2017</v>
      </c>
      <c r="O4" s="99" t="s">
        <v>134</v>
      </c>
      <c r="P4" s="101" t="s">
        <v>14</v>
      </c>
      <c r="Q4" s="102" t="s">
        <v>79</v>
      </c>
    </row>
    <row r="5" spans="1:17">
      <c r="A5" s="103" t="s">
        <v>15</v>
      </c>
      <c r="B5" s="104">
        <v>1029</v>
      </c>
      <c r="C5" s="104">
        <v>1370</v>
      </c>
      <c r="D5" s="104">
        <v>1465</v>
      </c>
      <c r="E5" s="104">
        <v>1580</v>
      </c>
      <c r="F5" s="104">
        <v>1734</v>
      </c>
      <c r="G5" s="105">
        <v>1827</v>
      </c>
      <c r="H5" s="105">
        <v>1840</v>
      </c>
      <c r="I5" s="105">
        <v>1836</v>
      </c>
      <c r="J5" s="105">
        <v>2130</v>
      </c>
      <c r="K5" s="105">
        <v>2159</v>
      </c>
      <c r="L5" s="105">
        <v>2196</v>
      </c>
      <c r="M5" s="105">
        <v>2107</v>
      </c>
      <c r="N5" s="106">
        <v>2072</v>
      </c>
      <c r="O5" s="107">
        <f>N5/M5-1</f>
        <v>-1.6611295681063121E-2</v>
      </c>
      <c r="P5" s="108">
        <v>466</v>
      </c>
      <c r="Q5" s="109">
        <v>1904</v>
      </c>
    </row>
    <row r="6" spans="1:17">
      <c r="A6" s="110" t="s">
        <v>16</v>
      </c>
      <c r="B6" s="104">
        <v>675</v>
      </c>
      <c r="C6" s="104">
        <v>717</v>
      </c>
      <c r="D6" s="104">
        <v>782</v>
      </c>
      <c r="E6" s="104">
        <v>814</v>
      </c>
      <c r="F6" s="104">
        <v>859</v>
      </c>
      <c r="G6" s="111">
        <v>907</v>
      </c>
      <c r="H6" s="111">
        <v>905</v>
      </c>
      <c r="I6" s="111">
        <v>885</v>
      </c>
      <c r="J6" s="111">
        <v>950</v>
      </c>
      <c r="K6" s="111">
        <v>958</v>
      </c>
      <c r="L6" s="111">
        <v>910</v>
      </c>
      <c r="M6" s="111">
        <v>949</v>
      </c>
      <c r="N6" s="112">
        <v>885</v>
      </c>
      <c r="O6" s="107">
        <f t="shared" ref="O6:O31" si="0">N6/M6-1</f>
        <v>-6.7439409905163283E-2</v>
      </c>
      <c r="P6" s="113">
        <v>306</v>
      </c>
      <c r="Q6" s="114">
        <v>540</v>
      </c>
    </row>
    <row r="7" spans="1:17">
      <c r="A7" s="12" t="s">
        <v>5</v>
      </c>
      <c r="B7" s="12">
        <v>164</v>
      </c>
      <c r="C7" s="12">
        <v>158</v>
      </c>
      <c r="D7" s="12">
        <v>152</v>
      </c>
      <c r="E7" s="12">
        <v>163</v>
      </c>
      <c r="F7" s="12">
        <v>143</v>
      </c>
      <c r="G7" s="50">
        <v>169</v>
      </c>
      <c r="H7" s="50">
        <v>161</v>
      </c>
      <c r="I7" s="50">
        <v>141</v>
      </c>
      <c r="J7" s="50">
        <v>150</v>
      </c>
      <c r="K7" s="50">
        <v>153</v>
      </c>
      <c r="L7" s="50">
        <v>129</v>
      </c>
      <c r="M7" s="50">
        <v>99</v>
      </c>
      <c r="N7" s="95">
        <v>93</v>
      </c>
      <c r="O7" s="100">
        <f t="shared" si="0"/>
        <v>-6.0606060606060552E-2</v>
      </c>
      <c r="P7" s="56">
        <v>48</v>
      </c>
      <c r="Q7" s="74">
        <v>47</v>
      </c>
    </row>
    <row r="8" spans="1:17">
      <c r="A8" s="12" t="s">
        <v>6</v>
      </c>
      <c r="B8" s="12">
        <v>244</v>
      </c>
      <c r="C8" s="12">
        <v>238</v>
      </c>
      <c r="D8" s="12">
        <v>230</v>
      </c>
      <c r="E8" s="12">
        <v>242</v>
      </c>
      <c r="F8" s="12">
        <v>244</v>
      </c>
      <c r="G8" s="50">
        <v>241</v>
      </c>
      <c r="H8" s="50">
        <v>229</v>
      </c>
      <c r="I8" s="50">
        <v>224</v>
      </c>
      <c r="J8" s="50">
        <v>196</v>
      </c>
      <c r="K8" s="50">
        <v>181</v>
      </c>
      <c r="L8" s="50">
        <v>186</v>
      </c>
      <c r="M8" s="50">
        <v>178</v>
      </c>
      <c r="N8" s="95">
        <v>148</v>
      </c>
      <c r="O8" s="100">
        <f t="shared" si="0"/>
        <v>-0.1685393258426966</v>
      </c>
      <c r="P8" s="57">
        <v>48</v>
      </c>
      <c r="Q8" s="74">
        <v>59</v>
      </c>
    </row>
    <row r="9" spans="1:17">
      <c r="A9" s="12" t="s">
        <v>17</v>
      </c>
      <c r="B9" s="12" t="s">
        <v>18</v>
      </c>
      <c r="C9" s="12">
        <v>48</v>
      </c>
      <c r="D9" s="12">
        <v>81</v>
      </c>
      <c r="E9" s="12">
        <v>99</v>
      </c>
      <c r="F9" s="12">
        <v>114</v>
      </c>
      <c r="G9" s="50">
        <v>117</v>
      </c>
      <c r="H9" s="50">
        <v>125</v>
      </c>
      <c r="I9" s="50">
        <v>147</v>
      </c>
      <c r="J9" s="50">
        <v>138</v>
      </c>
      <c r="K9" s="50">
        <v>149</v>
      </c>
      <c r="L9" s="50">
        <v>150</v>
      </c>
      <c r="M9" s="50">
        <v>145</v>
      </c>
      <c r="N9" s="95">
        <v>152</v>
      </c>
      <c r="O9" s="100">
        <f t="shared" si="0"/>
        <v>4.8275862068965614E-2</v>
      </c>
      <c r="P9" s="57">
        <v>19</v>
      </c>
      <c r="Q9" s="74">
        <v>138</v>
      </c>
    </row>
    <row r="10" spans="1:17">
      <c r="A10" s="12" t="s">
        <v>8</v>
      </c>
      <c r="B10" s="12">
        <v>9</v>
      </c>
      <c r="C10" s="12">
        <v>1</v>
      </c>
      <c r="D10" s="12">
        <v>4</v>
      </c>
      <c r="E10" s="12" t="s">
        <v>19</v>
      </c>
      <c r="F10" s="12">
        <v>5</v>
      </c>
      <c r="G10" s="50">
        <v>11</v>
      </c>
      <c r="H10" s="50">
        <v>12</v>
      </c>
      <c r="I10" s="50">
        <v>3</v>
      </c>
      <c r="J10" s="50">
        <v>3</v>
      </c>
      <c r="K10" s="50">
        <v>6</v>
      </c>
      <c r="L10" s="50">
        <v>2</v>
      </c>
      <c r="M10" s="50">
        <v>27</v>
      </c>
      <c r="N10" s="95">
        <v>24</v>
      </c>
      <c r="O10" s="100">
        <f t="shared" si="0"/>
        <v>-0.11111111111111116</v>
      </c>
      <c r="P10" s="58">
        <v>4</v>
      </c>
      <c r="Q10" s="74">
        <v>23</v>
      </c>
    </row>
    <row r="11" spans="1:17">
      <c r="A11" s="3" t="s">
        <v>20</v>
      </c>
      <c r="B11" s="3" t="s">
        <v>18</v>
      </c>
      <c r="C11" s="3" t="s">
        <v>18</v>
      </c>
      <c r="D11" s="3" t="s">
        <v>18</v>
      </c>
      <c r="E11" s="3" t="s">
        <v>18</v>
      </c>
      <c r="F11" s="3" t="s">
        <v>18</v>
      </c>
      <c r="G11" s="51" t="s">
        <v>18</v>
      </c>
      <c r="H11" s="51" t="s">
        <v>18</v>
      </c>
      <c r="I11" s="51" t="s">
        <v>18</v>
      </c>
      <c r="J11" s="52">
        <v>50</v>
      </c>
      <c r="K11" s="52">
        <v>50</v>
      </c>
      <c r="L11" s="50">
        <v>50</v>
      </c>
      <c r="M11" s="53">
        <v>50</v>
      </c>
      <c r="N11" s="96">
        <v>51</v>
      </c>
      <c r="O11" s="100">
        <f t="shared" si="0"/>
        <v>2.0000000000000018E-2</v>
      </c>
      <c r="P11" s="57">
        <v>1</v>
      </c>
      <c r="Q11" s="74">
        <v>65</v>
      </c>
    </row>
    <row r="12" spans="1:17">
      <c r="A12" s="12" t="s">
        <v>10</v>
      </c>
      <c r="B12" s="12">
        <v>258</v>
      </c>
      <c r="C12" s="12">
        <v>270</v>
      </c>
      <c r="D12" s="12">
        <v>318</v>
      </c>
      <c r="E12" s="12">
        <v>316</v>
      </c>
      <c r="F12" s="12">
        <v>353</v>
      </c>
      <c r="G12" s="50">
        <v>376</v>
      </c>
      <c r="H12" s="50">
        <v>384</v>
      </c>
      <c r="I12" s="50">
        <v>378</v>
      </c>
      <c r="J12" s="50">
        <v>429</v>
      </c>
      <c r="K12" s="50">
        <v>425</v>
      </c>
      <c r="L12" s="50">
        <v>399</v>
      </c>
      <c r="M12" s="50">
        <v>459</v>
      </c>
      <c r="N12" s="95">
        <v>433</v>
      </c>
      <c r="O12" s="100">
        <f t="shared" si="0"/>
        <v>-5.6644880174291923E-2</v>
      </c>
      <c r="P12" s="57">
        <v>184</v>
      </c>
      <c r="Q12" s="74">
        <v>193</v>
      </c>
    </row>
    <row r="13" spans="1:17">
      <c r="A13" s="12" t="s">
        <v>21</v>
      </c>
      <c r="B13" s="12" t="s">
        <v>18</v>
      </c>
      <c r="C13" s="12">
        <v>2</v>
      </c>
      <c r="D13" s="12">
        <v>3</v>
      </c>
      <c r="E13" s="12">
        <v>1</v>
      </c>
      <c r="F13" s="12">
        <v>9</v>
      </c>
      <c r="G13" s="50">
        <v>9</v>
      </c>
      <c r="H13" s="50">
        <v>9</v>
      </c>
      <c r="I13" s="50">
        <v>9</v>
      </c>
      <c r="J13" s="50">
        <v>15</v>
      </c>
      <c r="K13" s="50">
        <v>15</v>
      </c>
      <c r="L13" s="50">
        <v>10</v>
      </c>
      <c r="M13" s="50">
        <v>9</v>
      </c>
      <c r="N13" s="95">
        <v>9</v>
      </c>
      <c r="O13" s="100">
        <f t="shared" si="0"/>
        <v>0</v>
      </c>
      <c r="P13" s="57">
        <v>2</v>
      </c>
      <c r="Q13" s="74">
        <v>15</v>
      </c>
    </row>
    <row r="14" spans="1:17">
      <c r="A14" s="110" t="s">
        <v>22</v>
      </c>
      <c r="B14" s="104">
        <v>354</v>
      </c>
      <c r="C14" s="104">
        <v>653</v>
      </c>
      <c r="D14" s="104">
        <v>699</v>
      </c>
      <c r="E14" s="104">
        <v>777</v>
      </c>
      <c r="F14" s="104">
        <v>905</v>
      </c>
      <c r="G14" s="105">
        <v>957</v>
      </c>
      <c r="H14" s="105">
        <v>979</v>
      </c>
      <c r="I14" s="105">
        <v>991</v>
      </c>
      <c r="J14" s="105">
        <v>1220</v>
      </c>
      <c r="K14" s="105">
        <v>1247</v>
      </c>
      <c r="L14" s="105">
        <v>1340</v>
      </c>
      <c r="M14" s="105">
        <v>1199</v>
      </c>
      <c r="N14" s="106">
        <v>1215</v>
      </c>
      <c r="O14" s="107">
        <f t="shared" si="0"/>
        <v>1.334445371142623E-2</v>
      </c>
      <c r="P14" s="108">
        <v>160</v>
      </c>
      <c r="Q14" s="109">
        <v>1364</v>
      </c>
    </row>
    <row r="15" spans="1:17">
      <c r="A15" s="12" t="s">
        <v>4</v>
      </c>
      <c r="B15" s="12">
        <v>189</v>
      </c>
      <c r="C15" s="12">
        <v>191</v>
      </c>
      <c r="D15" s="12">
        <v>181</v>
      </c>
      <c r="E15" s="12">
        <v>190</v>
      </c>
      <c r="F15" s="12">
        <v>175</v>
      </c>
      <c r="G15" s="50">
        <v>145</v>
      </c>
      <c r="H15" s="50">
        <v>138</v>
      </c>
      <c r="I15" s="50">
        <v>132</v>
      </c>
      <c r="J15" s="50">
        <v>142</v>
      </c>
      <c r="K15" s="50">
        <v>131</v>
      </c>
      <c r="L15" s="50">
        <v>133</v>
      </c>
      <c r="M15" s="50">
        <v>145</v>
      </c>
      <c r="N15" s="95">
        <v>133</v>
      </c>
      <c r="O15" s="100">
        <f t="shared" si="0"/>
        <v>-8.2758620689655227E-2</v>
      </c>
      <c r="P15" s="56">
        <v>40</v>
      </c>
      <c r="Q15" s="74">
        <v>73</v>
      </c>
    </row>
    <row r="16" spans="1:17">
      <c r="A16" s="12" t="s">
        <v>9</v>
      </c>
      <c r="B16" s="12">
        <v>165</v>
      </c>
      <c r="C16" s="12">
        <v>173</v>
      </c>
      <c r="D16" s="12">
        <v>141</v>
      </c>
      <c r="E16" s="12">
        <v>147</v>
      </c>
      <c r="F16" s="12">
        <v>137</v>
      </c>
      <c r="G16" s="50">
        <v>134</v>
      </c>
      <c r="H16" s="50">
        <v>103</v>
      </c>
      <c r="I16" s="50">
        <v>103</v>
      </c>
      <c r="J16" s="50">
        <v>104</v>
      </c>
      <c r="K16" s="50">
        <v>128</v>
      </c>
      <c r="L16" s="50">
        <v>115</v>
      </c>
      <c r="M16" s="50">
        <v>91</v>
      </c>
      <c r="N16" s="95">
        <v>92</v>
      </c>
      <c r="O16" s="100">
        <f t="shared" si="0"/>
        <v>1.098901098901095E-2</v>
      </c>
      <c r="P16" s="56">
        <v>24</v>
      </c>
      <c r="Q16" s="74">
        <v>35</v>
      </c>
    </row>
    <row r="17" spans="1:17">
      <c r="A17" s="12" t="s">
        <v>23</v>
      </c>
      <c r="B17" s="12" t="s">
        <v>18</v>
      </c>
      <c r="C17" s="12" t="s">
        <v>18</v>
      </c>
      <c r="D17" s="12" t="s">
        <v>18</v>
      </c>
      <c r="E17" s="12" t="s">
        <v>18</v>
      </c>
      <c r="F17" s="12" t="s">
        <v>18</v>
      </c>
      <c r="G17" s="51" t="s">
        <v>18</v>
      </c>
      <c r="H17" s="51" t="s">
        <v>18</v>
      </c>
      <c r="I17" s="50">
        <v>13</v>
      </c>
      <c r="J17" s="50">
        <v>125</v>
      </c>
      <c r="K17" s="50">
        <v>120</v>
      </c>
      <c r="L17" s="50">
        <v>112</v>
      </c>
      <c r="M17" s="54">
        <v>108</v>
      </c>
      <c r="N17" s="97">
        <v>124</v>
      </c>
      <c r="O17" s="100">
        <f t="shared" si="0"/>
        <v>0.14814814814814814</v>
      </c>
      <c r="P17" s="56">
        <v>3</v>
      </c>
      <c r="Q17" s="74">
        <v>134</v>
      </c>
    </row>
    <row r="18" spans="1:17">
      <c r="A18" s="12" t="s">
        <v>24</v>
      </c>
      <c r="B18" s="12" t="s">
        <v>18</v>
      </c>
      <c r="C18" s="12" t="s">
        <v>18</v>
      </c>
      <c r="D18" s="12" t="s">
        <v>18</v>
      </c>
      <c r="E18" s="12" t="s">
        <v>18</v>
      </c>
      <c r="F18" s="12" t="s">
        <v>18</v>
      </c>
      <c r="G18" s="54">
        <v>125</v>
      </c>
      <c r="H18" s="54">
        <v>123</v>
      </c>
      <c r="I18" s="50">
        <v>135</v>
      </c>
      <c r="J18" s="50">
        <v>154</v>
      </c>
      <c r="K18" s="50">
        <v>159</v>
      </c>
      <c r="L18" s="50">
        <v>158</v>
      </c>
      <c r="M18" s="54">
        <v>155</v>
      </c>
      <c r="N18" s="97">
        <v>143</v>
      </c>
      <c r="O18" s="100">
        <f t="shared" si="0"/>
        <v>-7.7419354838709653E-2</v>
      </c>
      <c r="P18" s="56">
        <v>23</v>
      </c>
      <c r="Q18" s="74">
        <v>144</v>
      </c>
    </row>
    <row r="19" spans="1:17">
      <c r="A19" s="12" t="s">
        <v>25</v>
      </c>
      <c r="B19" s="12" t="s">
        <v>18</v>
      </c>
      <c r="C19" s="12">
        <v>81</v>
      </c>
      <c r="D19" s="12">
        <v>95</v>
      </c>
      <c r="E19" s="12">
        <v>112</v>
      </c>
      <c r="F19" s="12">
        <v>127</v>
      </c>
      <c r="G19" s="51" t="s">
        <v>18</v>
      </c>
      <c r="H19" s="51" t="s">
        <v>18</v>
      </c>
      <c r="I19" s="50">
        <v>3</v>
      </c>
      <c r="J19" s="50">
        <v>41</v>
      </c>
      <c r="K19" s="50">
        <v>46</v>
      </c>
      <c r="L19" s="50">
        <v>140</v>
      </c>
      <c r="M19" s="50">
        <v>147</v>
      </c>
      <c r="N19" s="95">
        <v>141</v>
      </c>
      <c r="O19" s="100">
        <f t="shared" si="0"/>
        <v>-4.081632653061229E-2</v>
      </c>
      <c r="P19" s="56">
        <v>6</v>
      </c>
      <c r="Q19" s="74">
        <v>143</v>
      </c>
    </row>
    <row r="20" spans="1:17">
      <c r="A20" s="12" t="s">
        <v>26</v>
      </c>
      <c r="B20" s="12" t="s">
        <v>18</v>
      </c>
      <c r="C20" s="12" t="s">
        <v>19</v>
      </c>
      <c r="D20" s="12">
        <v>0</v>
      </c>
      <c r="E20" s="12">
        <v>1</v>
      </c>
      <c r="F20" s="12">
        <v>39</v>
      </c>
      <c r="G20" s="50">
        <v>63</v>
      </c>
      <c r="H20" s="50">
        <v>110</v>
      </c>
      <c r="I20" s="50">
        <v>52</v>
      </c>
      <c r="J20" s="50">
        <v>51</v>
      </c>
      <c r="K20" s="50">
        <v>52</v>
      </c>
      <c r="L20" s="50">
        <v>51</v>
      </c>
      <c r="M20" s="50">
        <v>52</v>
      </c>
      <c r="N20" s="95">
        <v>52</v>
      </c>
      <c r="O20" s="100">
        <f t="shared" si="0"/>
        <v>0</v>
      </c>
      <c r="P20" s="56">
        <v>2</v>
      </c>
      <c r="Q20" s="74">
        <v>53</v>
      </c>
    </row>
    <row r="21" spans="1:17">
      <c r="A21" s="3" t="s">
        <v>28</v>
      </c>
      <c r="B21" s="12" t="s">
        <v>18</v>
      </c>
      <c r="C21" s="12" t="s">
        <v>18</v>
      </c>
      <c r="D21" s="12" t="s">
        <v>18</v>
      </c>
      <c r="E21" s="12" t="s">
        <v>18</v>
      </c>
      <c r="F21" s="12" t="s">
        <v>18</v>
      </c>
      <c r="G21" s="54">
        <v>50</v>
      </c>
      <c r="H21" s="54">
        <v>64</v>
      </c>
      <c r="I21" s="54">
        <v>79</v>
      </c>
      <c r="J21" s="50">
        <v>99</v>
      </c>
      <c r="K21" s="50">
        <v>100</v>
      </c>
      <c r="L21" s="50">
        <v>102</v>
      </c>
      <c r="M21" s="54">
        <v>72</v>
      </c>
      <c r="N21" s="97">
        <v>75</v>
      </c>
      <c r="O21" s="100">
        <f t="shared" si="0"/>
        <v>4.1666666666666741E-2</v>
      </c>
      <c r="P21" s="56">
        <v>15</v>
      </c>
      <c r="Q21" s="74">
        <v>92</v>
      </c>
    </row>
    <row r="22" spans="1:17">
      <c r="A22" s="3" t="s">
        <v>29</v>
      </c>
      <c r="B22" s="12" t="s">
        <v>18</v>
      </c>
      <c r="C22" s="12" t="s">
        <v>18</v>
      </c>
      <c r="D22" s="12">
        <v>0</v>
      </c>
      <c r="E22" s="3">
        <v>8</v>
      </c>
      <c r="F22" s="3">
        <v>21</v>
      </c>
      <c r="G22" s="51" t="s">
        <v>18</v>
      </c>
      <c r="H22" s="51" t="s">
        <v>18</v>
      </c>
      <c r="I22" s="52">
        <v>12</v>
      </c>
      <c r="J22" s="52">
        <v>141</v>
      </c>
      <c r="K22" s="52">
        <v>129</v>
      </c>
      <c r="L22" s="50">
        <v>110</v>
      </c>
      <c r="M22" s="52">
        <v>121</v>
      </c>
      <c r="N22" s="98">
        <v>121</v>
      </c>
      <c r="O22" s="100">
        <f t="shared" si="0"/>
        <v>0</v>
      </c>
      <c r="P22" s="56">
        <v>9</v>
      </c>
      <c r="Q22" s="74">
        <v>130</v>
      </c>
    </row>
    <row r="23" spans="1:17">
      <c r="A23" s="12" t="s">
        <v>27</v>
      </c>
      <c r="B23" s="12" t="s">
        <v>18</v>
      </c>
      <c r="C23" s="12" t="s">
        <v>18</v>
      </c>
      <c r="D23" s="12" t="s">
        <v>18</v>
      </c>
      <c r="E23" s="12" t="s">
        <v>18</v>
      </c>
      <c r="F23" s="12" t="s">
        <v>18</v>
      </c>
      <c r="G23" s="51" t="s">
        <v>18</v>
      </c>
      <c r="H23" s="51" t="s">
        <v>18</v>
      </c>
      <c r="I23" s="52">
        <v>0</v>
      </c>
      <c r="J23" s="52">
        <v>3</v>
      </c>
      <c r="K23" s="52">
        <v>15</v>
      </c>
      <c r="L23" s="50">
        <v>12</v>
      </c>
      <c r="M23" s="54">
        <v>7</v>
      </c>
      <c r="N23" s="97">
        <v>4</v>
      </c>
      <c r="O23" s="100">
        <f t="shared" si="0"/>
        <v>-0.4285714285714286</v>
      </c>
      <c r="P23" s="56">
        <v>3</v>
      </c>
      <c r="Q23" s="74">
        <v>2</v>
      </c>
    </row>
    <row r="24" spans="1:17">
      <c r="A24" s="12" t="s">
        <v>30</v>
      </c>
      <c r="B24" s="12" t="s">
        <v>18</v>
      </c>
      <c r="C24" s="12">
        <v>1</v>
      </c>
      <c r="D24" s="12">
        <v>0</v>
      </c>
      <c r="E24" s="12">
        <v>52</v>
      </c>
      <c r="F24" s="12">
        <v>142</v>
      </c>
      <c r="G24" s="50">
        <v>142</v>
      </c>
      <c r="H24" s="50">
        <v>138</v>
      </c>
      <c r="I24" s="50">
        <v>149</v>
      </c>
      <c r="J24" s="50">
        <v>97</v>
      </c>
      <c r="K24" s="50">
        <v>77</v>
      </c>
      <c r="L24" s="50">
        <v>119</v>
      </c>
      <c r="M24" s="50">
        <v>118</v>
      </c>
      <c r="N24" s="95">
        <v>114</v>
      </c>
      <c r="O24" s="100">
        <f t="shared" si="0"/>
        <v>-3.3898305084745783E-2</v>
      </c>
      <c r="P24" s="56">
        <v>7</v>
      </c>
      <c r="Q24" s="74">
        <v>107</v>
      </c>
    </row>
    <row r="25" spans="1:17">
      <c r="A25" s="12" t="s">
        <v>31</v>
      </c>
      <c r="B25" s="12" t="s">
        <v>18</v>
      </c>
      <c r="C25" s="12">
        <v>76</v>
      </c>
      <c r="D25" s="12">
        <v>121</v>
      </c>
      <c r="E25" s="12">
        <v>132</v>
      </c>
      <c r="F25" s="12">
        <v>142</v>
      </c>
      <c r="G25" s="50">
        <v>155</v>
      </c>
      <c r="H25" s="50">
        <v>153</v>
      </c>
      <c r="I25" s="50">
        <v>168</v>
      </c>
      <c r="J25" s="50">
        <v>151</v>
      </c>
      <c r="K25" s="50">
        <v>145</v>
      </c>
      <c r="L25" s="50">
        <v>127</v>
      </c>
      <c r="M25" s="50">
        <v>119</v>
      </c>
      <c r="N25" s="95">
        <v>109</v>
      </c>
      <c r="O25" s="100">
        <f t="shared" si="0"/>
        <v>-8.4033613445378186E-2</v>
      </c>
      <c r="P25" s="56">
        <v>9</v>
      </c>
      <c r="Q25" s="74">
        <v>120</v>
      </c>
    </row>
    <row r="26" spans="1:17">
      <c r="A26" s="12" t="s">
        <v>32</v>
      </c>
      <c r="B26" s="12" t="s">
        <v>18</v>
      </c>
      <c r="C26" s="12" t="s">
        <v>18</v>
      </c>
      <c r="D26" s="12" t="s">
        <v>18</v>
      </c>
      <c r="E26" s="12" t="s">
        <v>18</v>
      </c>
      <c r="F26" s="12" t="s">
        <v>18</v>
      </c>
      <c r="G26" s="51" t="s">
        <v>18</v>
      </c>
      <c r="H26" s="51" t="s">
        <v>18</v>
      </c>
      <c r="I26" s="54">
        <v>0</v>
      </c>
      <c r="J26" s="50">
        <v>92</v>
      </c>
      <c r="K26" s="50">
        <v>137</v>
      </c>
      <c r="L26" s="50">
        <v>153</v>
      </c>
      <c r="M26" s="54">
        <v>80</v>
      </c>
      <c r="N26" s="97">
        <v>85</v>
      </c>
      <c r="O26" s="100">
        <f t="shared" si="0"/>
        <v>6.25E-2</v>
      </c>
      <c r="P26" s="56">
        <v>7</v>
      </c>
      <c r="Q26" s="74">
        <v>54</v>
      </c>
    </row>
    <row r="27" spans="1:17">
      <c r="A27" s="12" t="s">
        <v>33</v>
      </c>
      <c r="B27" s="12" t="s">
        <v>18</v>
      </c>
      <c r="C27" s="12" t="s">
        <v>18</v>
      </c>
      <c r="D27" s="12" t="s">
        <v>18</v>
      </c>
      <c r="E27" s="12" t="s">
        <v>18</v>
      </c>
      <c r="F27" s="12" t="s">
        <v>18</v>
      </c>
      <c r="G27" s="51" t="s">
        <v>18</v>
      </c>
      <c r="H27" s="51" t="s">
        <v>18</v>
      </c>
      <c r="I27" s="54">
        <v>0</v>
      </c>
      <c r="J27" s="50">
        <v>1</v>
      </c>
      <c r="K27" s="50">
        <v>1</v>
      </c>
      <c r="L27" s="50">
        <v>1</v>
      </c>
      <c r="M27" s="54">
        <v>1</v>
      </c>
      <c r="N27" s="97">
        <v>0</v>
      </c>
      <c r="O27" s="100">
        <f t="shared" si="0"/>
        <v>-1</v>
      </c>
      <c r="P27" s="59" t="s">
        <v>19</v>
      </c>
      <c r="Q27" s="75" t="s">
        <v>19</v>
      </c>
    </row>
    <row r="28" spans="1:17" s="31" customFormat="1">
      <c r="A28" s="12" t="s">
        <v>34</v>
      </c>
      <c r="B28" s="12" t="s">
        <v>18</v>
      </c>
      <c r="C28" s="12">
        <v>112</v>
      </c>
      <c r="D28" s="12">
        <v>115</v>
      </c>
      <c r="E28" s="12">
        <v>123</v>
      </c>
      <c r="F28" s="12">
        <v>137</v>
      </c>
      <c r="G28" s="50">
        <v>148</v>
      </c>
      <c r="H28" s="50">
        <v>153</v>
      </c>
      <c r="I28" s="50">
        <v>156</v>
      </c>
      <c r="J28" s="50">
        <v>153</v>
      </c>
      <c r="K28" s="50">
        <v>128</v>
      </c>
      <c r="L28" s="50">
        <v>138</v>
      </c>
      <c r="M28" s="50">
        <v>138</v>
      </c>
      <c r="N28" s="95">
        <v>134</v>
      </c>
      <c r="O28" s="100">
        <f t="shared" si="0"/>
        <v>-2.8985507246376829E-2</v>
      </c>
      <c r="P28" s="56">
        <v>1</v>
      </c>
      <c r="Q28" s="74">
        <v>144</v>
      </c>
    </row>
    <row r="29" spans="1:17">
      <c r="A29" s="12" t="s">
        <v>35</v>
      </c>
      <c r="B29" s="12" t="s">
        <v>18</v>
      </c>
      <c r="C29" s="12">
        <v>19</v>
      </c>
      <c r="D29" s="12">
        <v>76</v>
      </c>
      <c r="E29" s="12">
        <v>90</v>
      </c>
      <c r="F29" s="12">
        <v>99</v>
      </c>
      <c r="G29" s="50">
        <v>134</v>
      </c>
      <c r="H29" s="50">
        <v>128</v>
      </c>
      <c r="I29" s="50">
        <v>143</v>
      </c>
      <c r="J29" s="50">
        <v>131</v>
      </c>
      <c r="K29" s="50">
        <v>126</v>
      </c>
      <c r="L29" s="50">
        <v>121</v>
      </c>
      <c r="M29" s="50">
        <v>116</v>
      </c>
      <c r="N29" s="95">
        <v>119</v>
      </c>
      <c r="O29" s="100">
        <f t="shared" si="0"/>
        <v>2.5862068965517349E-2</v>
      </c>
      <c r="P29" s="56">
        <v>11</v>
      </c>
      <c r="Q29" s="74">
        <v>133</v>
      </c>
    </row>
    <row r="30" spans="1:17" s="32" customFormat="1">
      <c r="A30" s="110" t="s">
        <v>36</v>
      </c>
      <c r="B30" s="110"/>
      <c r="C30" s="110"/>
      <c r="D30" s="110">
        <v>397</v>
      </c>
      <c r="E30" s="110">
        <v>477</v>
      </c>
      <c r="F30" s="110">
        <v>630</v>
      </c>
      <c r="G30" s="115">
        <v>736</v>
      </c>
      <c r="H30" s="115">
        <v>796</v>
      </c>
      <c r="I30" s="115">
        <v>818</v>
      </c>
      <c r="J30" s="115">
        <v>1061</v>
      </c>
      <c r="K30" s="115">
        <v>1077</v>
      </c>
      <c r="L30" s="115">
        <v>1162</v>
      </c>
      <c r="M30" s="115">
        <v>1044</v>
      </c>
      <c r="N30" s="116">
        <v>1064</v>
      </c>
      <c r="O30" s="107">
        <f t="shared" si="0"/>
        <v>1.9157088122605304E-2</v>
      </c>
      <c r="P30" s="108">
        <v>96</v>
      </c>
      <c r="Q30" s="117">
        <v>1256</v>
      </c>
    </row>
    <row r="31" spans="1:17">
      <c r="A31" s="104" t="s">
        <v>37</v>
      </c>
      <c r="B31" s="104">
        <v>436</v>
      </c>
      <c r="C31" s="104">
        <v>436</v>
      </c>
      <c r="D31" s="104">
        <v>462</v>
      </c>
      <c r="E31" s="104">
        <v>454</v>
      </c>
      <c r="F31" s="104">
        <v>438</v>
      </c>
      <c r="G31" s="111">
        <v>375</v>
      </c>
      <c r="H31" s="111">
        <v>367</v>
      </c>
      <c r="I31" s="111">
        <v>371</v>
      </c>
      <c r="J31" s="111">
        <v>378</v>
      </c>
      <c r="K31" s="111">
        <v>365</v>
      </c>
      <c r="L31" s="111">
        <v>380</v>
      </c>
      <c r="M31" s="111">
        <v>392</v>
      </c>
      <c r="N31" s="112">
        <v>357</v>
      </c>
      <c r="O31" s="107">
        <f t="shared" si="0"/>
        <v>-8.9285714285714302E-2</v>
      </c>
      <c r="P31" s="118">
        <v>302</v>
      </c>
      <c r="Q31" s="114">
        <v>247</v>
      </c>
    </row>
    <row r="32" spans="1:17" ht="14.25">
      <c r="A3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5">
      <c r="A33" s="12" t="s">
        <v>38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>
      <c r="A34" s="12" t="s">
        <v>39</v>
      </c>
      <c r="B34" s="4"/>
      <c r="C34" s="4"/>
      <c r="D34" s="4"/>
      <c r="E34" s="4"/>
    </row>
    <row r="35" spans="1:15">
      <c r="A35" s="4" t="s">
        <v>84</v>
      </c>
    </row>
    <row r="36" spans="1:15" ht="14.25">
      <c r="A36"/>
    </row>
  </sheetData>
  <pageMargins left="0.16889763779527558" right="0.24566929133858267" top="1.5251968503937008" bottom="1.9732283464566929" header="0.23110236220472438" footer="0.24566929133858267"/>
  <pageSetup paperSize="9" scale="54" fitToWidth="0" fitToHeight="0" pageOrder="overThenDown" orientation="landscape" useFirstPageNumber="1" verticalDpi="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5448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Sommaire</vt:lpstr>
      <vt:lpstr>Graphique 1-</vt:lpstr>
      <vt:lpstr>Graphique 2-</vt:lpstr>
      <vt:lpstr>Graphique 3-</vt:lpstr>
      <vt:lpstr>Graphique 4-</vt:lpstr>
      <vt:lpstr>Graphique 5-</vt:lpstr>
      <vt:lpstr>Graphique 6-</vt:lpstr>
      <vt:lpstr>Tableau 1</vt:lpstr>
      <vt:lpstr>Tableau 2</vt:lpstr>
      <vt:lpstr>Tableau 3</vt:lpstr>
      <vt:lpstr>'Graphique 3-'!Zone_d_impression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gansemer</dc:creator>
  <cp:lastModifiedBy>edwige.millery</cp:lastModifiedBy>
  <cp:revision>70</cp:revision>
  <cp:lastPrinted>2016-01-14T16:39:48Z</cp:lastPrinted>
  <dcterms:created xsi:type="dcterms:W3CDTF">2014-12-19T17:16:00Z</dcterms:created>
  <dcterms:modified xsi:type="dcterms:W3CDTF">2019-06-13T17:04:29Z</dcterms:modified>
</cp:coreProperties>
</file>