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EPS\ACTIVITE\Z-CHIFFRES CLES\CHIFFRES CLES 2019\CHIFFRES CLES 2019_Fiches déposées\CHIFFRES CLES 2019_Données\"/>
    </mc:Choice>
  </mc:AlternateContent>
  <bookViews>
    <workbookView xWindow="2805" yWindow="1320" windowWidth="21900" windowHeight="12780" tabRatio="755" activeTab="7"/>
  </bookViews>
  <sheets>
    <sheet name="Sommaire" sheetId="7" r:id="rId1"/>
    <sheet name="Tableau 1" sheetId="1" r:id="rId2"/>
    <sheet name="Tableau 2" sheetId="2" r:id="rId3"/>
    <sheet name="Tableau3" sheetId="4" r:id="rId4"/>
    <sheet name="Tableau 4" sheetId="5" r:id="rId5"/>
    <sheet name="Tableau 5" sheetId="3" r:id="rId6"/>
    <sheet name="Tableau 6" sheetId="8" r:id="rId7"/>
    <sheet name="Tableau 7" sheetId="6" r:id="rId8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9" i="6" l="1"/>
  <c r="F48" i="6"/>
  <c r="F34" i="6"/>
  <c r="F26" i="6"/>
  <c r="E10" i="5" l="1"/>
  <c r="E11" i="5"/>
  <c r="E12" i="5"/>
  <c r="E13" i="5"/>
  <c r="E14" i="5"/>
  <c r="E15" i="5"/>
  <c r="E16" i="5"/>
  <c r="E17" i="5"/>
  <c r="E18" i="5"/>
  <c r="E19" i="5"/>
  <c r="E20" i="5"/>
  <c r="E21" i="5"/>
  <c r="E5" i="5"/>
  <c r="E6" i="5"/>
  <c r="E7" i="5"/>
  <c r="E8" i="5"/>
  <c r="E9" i="5"/>
  <c r="E4" i="5"/>
  <c r="C23" i="5" l="1"/>
  <c r="B23" i="5"/>
  <c r="D23" i="5"/>
  <c r="D22" i="5"/>
  <c r="C22" i="5"/>
  <c r="B22" i="5"/>
  <c r="E23" i="5" l="1"/>
  <c r="E22" i="5"/>
</calcChain>
</file>

<file path=xl/sharedStrings.xml><?xml version="1.0" encoding="utf-8"?>
<sst xmlns="http://schemas.openxmlformats.org/spreadsheetml/2006/main" count="194" uniqueCount="161">
  <si>
    <t>Répartition</t>
  </si>
  <si>
    <t>Fréquentation</t>
  </si>
  <si>
    <t>Arts</t>
  </si>
  <si>
    <t>Histoire</t>
  </si>
  <si>
    <t>Société et civilisation</t>
  </si>
  <si>
    <t>Nature, sciences et techniques</t>
  </si>
  <si>
    <t>Ensemble des musées de France</t>
  </si>
  <si>
    <t>Île-de-France</t>
  </si>
  <si>
    <t>Ensemble hors Île-de-France</t>
  </si>
  <si>
    <t>5 premiers musées</t>
  </si>
  <si>
    <t>Dates</t>
  </si>
  <si>
    <t>Musée</t>
  </si>
  <si>
    <t>Fréquentation totale</t>
  </si>
  <si>
    <t>Fondation Louis Vuitton</t>
  </si>
  <si>
    <t xml:space="preserve">Centre Pompidou </t>
  </si>
  <si>
    <t xml:space="preserve">Musée d'Orsay </t>
  </si>
  <si>
    <t xml:space="preserve">Grand Palais </t>
  </si>
  <si>
    <t>Centre-Est</t>
  </si>
  <si>
    <t>Nord-Est</t>
  </si>
  <si>
    <t>Ouest</t>
  </si>
  <si>
    <t>Sud-Est</t>
  </si>
  <si>
    <t>Sud-Ouest</t>
  </si>
  <si>
    <t>Note : Le Centre-Est inclut les régions Centre-Val-de-Loire et Bourgogne-Franche-Comté
Le Nord-Est inclut les Hauts-de-France et le Grand-Est
L’Ouest inclut la Bretagne, la Normandie et les Pays-de-la-Loire
Le Sud-Est inclut l’Auvergne-Rhône-Alpes, la Provence-Alpes-Côte d’Azur et la Corse
Le Sud-Ouest inclut la Nouvelle Aquitaine et l’Occitanie</t>
  </si>
  <si>
    <t>Auvergne-Rhône-Alpes</t>
  </si>
  <si>
    <t>Bourgogne-Franche-Comté</t>
  </si>
  <si>
    <t>Bretagne</t>
  </si>
  <si>
    <t>Centre-Val-de-Loire</t>
  </si>
  <si>
    <t>Corse</t>
  </si>
  <si>
    <t>Grand-Est</t>
  </si>
  <si>
    <t>Île de France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</si>
  <si>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</si>
  <si>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</si>
  <si>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</si>
  <si>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</si>
  <si>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</si>
  <si>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</si>
  <si>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</si>
  <si>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</si>
  <si>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</si>
  <si>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Réunion</t>
  </si>
  <si>
    <t>Total hors Île-de-France</t>
  </si>
  <si>
    <t>Total</t>
  </si>
  <si>
    <t xml:space="preserve">  </t>
  </si>
  <si>
    <t>Musées</t>
  </si>
  <si>
    <t>Milliers de visiteurs</t>
  </si>
  <si>
    <t xml:space="preserve"> Etre moderne : le MoMA à Paris</t>
  </si>
  <si>
    <t> Delacroix (1798-1863)</t>
  </si>
  <si>
    <t>Musée du Louvre</t>
  </si>
  <si>
    <t>Nymphéas. L’abstraction américaine et le dernier Monet</t>
  </si>
  <si>
    <t>Musée de l'Orangerie</t>
  </si>
  <si>
    <t>Grande halle de la Villette</t>
  </si>
  <si>
    <t>Chagall, Lissitzky, Malévitch... L'avant-garde russe à Vitebsk</t>
  </si>
  <si>
    <t>Christian Dior, cuturier du rêve</t>
  </si>
  <si>
    <t>Musée des arts décoratifs</t>
  </si>
  <si>
    <t>David Hockney</t>
  </si>
  <si>
    <t>Gauguin l'alchimiste</t>
  </si>
  <si>
    <t>Portraits de Cézanne</t>
  </si>
  <si>
    <t>Degas Danse Dessins. Hommage à Degas avec P. Valéry</t>
  </si>
  <si>
    <t>Irving Penn</t>
  </si>
  <si>
    <t>Vermeer et les maîtres de la peinture de genre</t>
  </si>
  <si>
    <t>21 juin 2017 - 23 octobre 2017</t>
  </si>
  <si>
    <t>11 octobre 2017 - 22 janvier 2018</t>
  </si>
  <si>
    <t>28 novembre 2017 - 25 février 2018</t>
  </si>
  <si>
    <t>21 septembre 2017 - 29 janvier 2018</t>
  </si>
  <si>
    <t>Miró</t>
  </si>
  <si>
    <t>Au diapason du monde</t>
  </si>
  <si>
    <t>L'art du pastel de Degas, à Redon</t>
  </si>
  <si>
    <t>Petit Palais</t>
  </si>
  <si>
    <t>22 Février 2017 - 22 Mai 2017</t>
  </si>
  <si>
    <t>11 octobre 2017 - 5 mars 2018</t>
  </si>
  <si>
    <t>5 juillet 2017 - 7 janvier 2018</t>
  </si>
  <si>
    <t>14 mars 2017 - 25 juin 2017</t>
  </si>
  <si>
    <t>5 avril 2017 - 21 août 2017</t>
  </si>
  <si>
    <t>13 juin 2017 - 24 septembre 2017</t>
  </si>
  <si>
    <t>3 octobre 2018 - 4 février 2019</t>
  </si>
  <si>
    <t>13 avril 2018 - 20 août 2018</t>
  </si>
  <si>
    <t>29 mars 2018 - 23 Juillet 2018</t>
  </si>
  <si>
    <t>28 mars 2018 - 16 juillet 2018</t>
  </si>
  <si>
    <t>18 septembre 2018 - 6 janvier 2019</t>
  </si>
  <si>
    <t>Picasso. Bleu et rose</t>
  </si>
  <si>
    <t>15 mai 2018 - 9 septembre 2018</t>
  </si>
  <si>
    <t>11 avr. 2018 - 27 août 2018</t>
  </si>
  <si>
    <t>Au-delà des étoiles. Le paysage mystique, de Monet à Kandinsky</t>
  </si>
  <si>
    <t>15 septembre 2017 - 08 avril 2018</t>
  </si>
  <si>
    <t>Tokyo-Paris. Chefs-d'œuvre du Bridgestone Museum</t>
  </si>
  <si>
    <t>12 septembre 2018 - 27 janvier 2019</t>
  </si>
  <si>
    <t>Alphonse Mucha</t>
  </si>
  <si>
    <t>Musée du Luxembourg</t>
  </si>
  <si>
    <t>13 avril 2018- 6 janvier 2019</t>
  </si>
  <si>
    <t>Atelier des Lumières</t>
  </si>
  <si>
    <t>Exposition immersive : Klimt. Hundertwasser</t>
  </si>
  <si>
    <t>Source : DEPS, Ministère de la Culture, 2019</t>
  </si>
  <si>
    <t> teamLab : au-delà des limites</t>
  </si>
  <si>
    <t>Note : 1010 musées de France répondants, fréquentation totale de 63,2 millions de visiteurs</t>
  </si>
  <si>
    <t>Saint-Pierre-et-Miquelon</t>
  </si>
  <si>
    <t>Evolution 2017/2016</t>
  </si>
  <si>
    <t>Louvre</t>
  </si>
  <si>
    <t>Delacroix</t>
  </si>
  <si>
    <t>Orsay</t>
  </si>
  <si>
    <t>Orangerie</t>
  </si>
  <si>
    <t>Hébert</t>
  </si>
  <si>
    <t>Rodin + Annexe Meudon</t>
  </si>
  <si>
    <t>Gustave Moreau</t>
  </si>
  <si>
    <t>Quai Branly</t>
  </si>
  <si>
    <t>Henner</t>
  </si>
  <si>
    <t>MNAM – Pompidou + expositions</t>
  </si>
  <si>
    <t>Palais de la Porte Dorée – MNHI</t>
  </si>
  <si>
    <t>Palais de la Pore Dorée – Aquarium Tropical</t>
  </si>
  <si>
    <t>Palais de la Porte Dorée</t>
  </si>
  <si>
    <t>Musées Arts Déco., Mode &amp; Tex, Publicité</t>
  </si>
  <si>
    <t>Nissim de Camondo</t>
  </si>
  <si>
    <t>Musée de la Musique</t>
  </si>
  <si>
    <t>Picasso</t>
  </si>
  <si>
    <t>Château-Musée de Fontainebleau</t>
  </si>
  <si>
    <t>Granges Port-royal</t>
  </si>
  <si>
    <t>Musée d'Archéologie nationale (St Germain) ¤</t>
  </si>
  <si>
    <t>Domaine de Versailles</t>
  </si>
  <si>
    <t>Cité de la Céramique - Sèvres</t>
  </si>
  <si>
    <t>Musée des Châteaux de Malmaison</t>
  </si>
  <si>
    <t>Musée de la Renaissance (Ecouen) ¤</t>
  </si>
  <si>
    <t>Préhistoire (Les Eyzies)</t>
  </si>
  <si>
    <t>Château-Musée de Pau ¤</t>
  </si>
  <si>
    <t>Magnin (Dijon) ¤</t>
  </si>
  <si>
    <t>Maison Bonaparte (Ajaccio)</t>
  </si>
  <si>
    <t>Adrien Dubouché (Limoges) ¤</t>
  </si>
  <si>
    <t>Deux victoires (Mouilleron)</t>
  </si>
  <si>
    <t>Coop. Franco-américaine</t>
  </si>
  <si>
    <t>Château-Musée de Compiègne</t>
  </si>
  <si>
    <t>Napoléonien &amp; Africain (Ile d'Aix)</t>
  </si>
  <si>
    <t>F. Léger (Biot)</t>
  </si>
  <si>
    <t>Marc Chagall (Nice)</t>
  </si>
  <si>
    <t>Picasso (Vallauris)</t>
  </si>
  <si>
    <t>Mucem (Marseille)</t>
  </si>
  <si>
    <t>Pyas-de-La-Loire</t>
  </si>
  <si>
    <t>Provence-Alpes-Cote-d'Azur</t>
  </si>
  <si>
    <t>Musées nationaux - Ministère de la Culture</t>
  </si>
  <si>
    <t>Total Musées nationaux - Ministère de la Culture</t>
  </si>
  <si>
    <t>Musée/ Lieu</t>
  </si>
  <si>
    <t>Paris</t>
  </si>
  <si>
    <t>Guimet et Galerie du Panthéon Bouddhique</t>
  </si>
  <si>
    <t>Ennery</t>
  </si>
  <si>
    <t>Moyen-Age-Cluny</t>
  </si>
  <si>
    <t>Capa - Musée des Monuments Français</t>
  </si>
  <si>
    <t>3 – Evolution de la fréquentation des musées de France, par grande zone géographique hors Île-de-France, 2007-2017</t>
  </si>
  <si>
    <t>Source : DPP-Direction générale des patrimoines / DEPS, ministère de la Culture, 2019</t>
  </si>
  <si>
    <t>Source : DPP-Direction générale des patrimoines / DEPS, Ministère de la Culture, 2019</t>
  </si>
  <si>
    <t>Source : DPP-Direction générale des patrimoines / DEPS, Ministère de la Culture, 2019</t>
  </si>
  <si>
    <t>Tableau 4– Fréquentation des musées de France par région en 2015-2017</t>
  </si>
  <si>
    <t>Tableau 1 - Répartition et fréquentation des musées de France par type de collections en 2017</t>
  </si>
  <si>
    <t>Tableau 2 - Evolution de la fréquentation des musées de France, 2007-2017</t>
  </si>
  <si>
    <t>Tableau 1 – Répartition et fréquentation des musées de France par type de collections en 2017</t>
  </si>
  <si>
    <t>Tableau 3 - Les dix premières expositions temporaires parisiennes en 2017</t>
  </si>
  <si>
    <t>Tableau 4 - Les dix premières expositions temporaires parisiennes en 2018</t>
  </si>
  <si>
    <t>Tableau 5 – Evolution de la fréquentation des musées de France, par grande zone géographique hors Île-de-France, 2007-2017</t>
  </si>
  <si>
    <t>Tableau 6 – Fréquentation des musées de France par région en 2015-2017</t>
  </si>
  <si>
    <t>Tableau 7 - Fréquentation des musées nationaux, 2017-2018</t>
  </si>
  <si>
    <t>Tableau 5 - Les dix premières expositions temporaires parisiennes en 2017</t>
  </si>
  <si>
    <t>Tableau 6 - Les dix premières expositions temporaires parisiennes en 2018</t>
  </si>
  <si>
    <t>En %</t>
  </si>
  <si>
    <t>Unités</t>
  </si>
  <si>
    <t>Evolution 2018/2017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</si>
</sst>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1"/>
      <color theme="10"/>
      <name val="Calibri"/>
      <family val="2"/>
      <charset val="1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4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5" fillId="0" borderId="4" xfId="0" applyFont="1" applyBorder="1"/>
    <xf numFmtId="3" fontId="4" fillId="0" borderId="0" xfId="0" applyNumberFormat="1" applyFont="1"/>
    <xf numFmtId="9" fontId="4" fillId="0" borderId="3" xfId="0" applyNumberFormat="1" applyFont="1" applyBorder="1"/>
    <xf numFmtId="0" fontId="8" fillId="0" borderId="0" xfId="0" applyFont="1"/>
    <xf numFmtId="49" fontId="9" fillId="2" borderId="1" xfId="0" applyNumberFormat="1" applyFont="1" applyFill="1" applyBorder="1" applyAlignment="1"/>
    <xf numFmtId="49" fontId="10" fillId="2" borderId="1" xfId="0" applyNumberFormat="1" applyFont="1" applyFill="1" applyBorder="1" applyAlignment="1"/>
    <xf numFmtId="0" fontId="11" fillId="2" borderId="1" xfId="0" applyFont="1" applyFill="1" applyBorder="1" applyAlignment="1"/>
    <xf numFmtId="9" fontId="4" fillId="0" borderId="0" xfId="0" applyNumberFormat="1" applyFont="1" applyBorder="1"/>
    <xf numFmtId="0" fontId="11" fillId="2" borderId="0" xfId="0" applyFont="1" applyFill="1" applyBorder="1" applyAlignment="1"/>
    <xf numFmtId="49" fontId="10" fillId="2" borderId="5" xfId="0" applyNumberFormat="1" applyFont="1" applyFill="1" applyBorder="1" applyAlignment="1"/>
    <xf numFmtId="1" fontId="9" fillId="2" borderId="2" xfId="0" applyNumberFormat="1" applyFont="1" applyFill="1" applyBorder="1" applyAlignment="1">
      <alignment horizontal="left"/>
    </xf>
    <xf numFmtId="49" fontId="10" fillId="2" borderId="3" xfId="0" applyNumberFormat="1" applyFont="1" applyFill="1" applyBorder="1" applyAlignment="1"/>
    <xf numFmtId="3" fontId="9" fillId="2" borderId="1" xfId="0" applyNumberFormat="1" applyFont="1" applyFill="1" applyBorder="1" applyAlignment="1"/>
    <xf numFmtId="0" fontId="4" fillId="0" borderId="0" xfId="0" applyFont="1" applyAlignment="1">
      <alignment horizontal="left" wrapText="1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/>
    <xf numFmtId="0" fontId="0" fillId="0" borderId="0" xfId="0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0" fillId="0" borderId="0" xfId="0" applyNumberFormat="1"/>
    <xf numFmtId="3" fontId="13" fillId="0" borderId="0" xfId="0" applyNumberFormat="1" applyFont="1"/>
    <xf numFmtId="0" fontId="11" fillId="2" borderId="5" xfId="0" applyFont="1" applyFill="1" applyBorder="1" applyAlignment="1"/>
    <xf numFmtId="49" fontId="10" fillId="2" borderId="0" xfId="0" applyNumberFormat="1" applyFont="1" applyFill="1" applyBorder="1" applyAlignment="1"/>
    <xf numFmtId="3" fontId="9" fillId="2" borderId="0" xfId="0" applyNumberFormat="1" applyFont="1" applyFill="1" applyBorder="1" applyAlignment="1"/>
    <xf numFmtId="3" fontId="9" fillId="2" borderId="5" xfId="0" applyNumberFormat="1" applyFont="1" applyFill="1" applyBorder="1" applyAlignment="1"/>
    <xf numFmtId="49" fontId="10" fillId="2" borderId="2" xfId="0" applyNumberFormat="1" applyFont="1" applyFill="1" applyBorder="1" applyAlignment="1"/>
    <xf numFmtId="0" fontId="15" fillId="0" borderId="0" xfId="0" applyFont="1"/>
    <xf numFmtId="0" fontId="16" fillId="0" borderId="0" xfId="0" applyFont="1"/>
    <xf numFmtId="3" fontId="4" fillId="0" borderId="0" xfId="0" applyNumberFormat="1" applyFont="1" applyBorder="1"/>
    <xf numFmtId="0" fontId="17" fillId="0" borderId="0" xfId="0" applyFont="1"/>
    <xf numFmtId="9" fontId="5" fillId="0" borderId="1" xfId="0" applyNumberFormat="1" applyFont="1" applyBorder="1"/>
    <xf numFmtId="9" fontId="5" fillId="0" borderId="8" xfId="0" applyNumberFormat="1" applyFont="1" applyBorder="1"/>
    <xf numFmtId="0" fontId="5" fillId="0" borderId="3" xfId="0" applyFont="1" applyBorder="1"/>
    <xf numFmtId="3" fontId="2" fillId="0" borderId="0" xfId="0" applyNumberFormat="1" applyFont="1"/>
    <xf numFmtId="0" fontId="18" fillId="3" borderId="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3" fontId="18" fillId="4" borderId="11" xfId="0" applyNumberFormat="1" applyFont="1" applyFill="1" applyBorder="1" applyAlignment="1">
      <alignment horizontal="center" vertical="center"/>
    </xf>
    <xf numFmtId="9" fontId="18" fillId="3" borderId="11" xfId="0" applyNumberFormat="1" applyFont="1" applyFill="1" applyBorder="1" applyAlignment="1">
      <alignment horizontal="center" vertical="center"/>
    </xf>
    <xf numFmtId="9" fontId="18" fillId="3" borderId="10" xfId="0" applyNumberFormat="1" applyFont="1" applyFill="1" applyBorder="1" applyAlignment="1">
      <alignment horizontal="center" vertical="center"/>
    </xf>
    <xf numFmtId="3" fontId="18" fillId="4" borderId="11" xfId="0" applyNumberFormat="1" applyFont="1" applyFill="1" applyBorder="1" applyAlignment="1">
      <alignment horizontal="right" vertical="center"/>
    </xf>
    <xf numFmtId="3" fontId="18" fillId="4" borderId="10" xfId="0" applyNumberFormat="1" applyFont="1" applyFill="1" applyBorder="1" applyAlignment="1">
      <alignment horizontal="right" vertical="center"/>
    </xf>
    <xf numFmtId="0" fontId="20" fillId="4" borderId="11" xfId="0" applyFont="1" applyFill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3" fontId="11" fillId="0" borderId="0" xfId="0" applyNumberFormat="1" applyFont="1"/>
    <xf numFmtId="1" fontId="2" fillId="0" borderId="0" xfId="0" applyNumberFormat="1" applyFont="1"/>
    <xf numFmtId="0" fontId="4" fillId="0" borderId="0" xfId="0" applyFont="1" applyBorder="1"/>
    <xf numFmtId="3" fontId="19" fillId="3" borderId="0" xfId="0" applyNumberFormat="1" applyFont="1" applyFill="1" applyBorder="1" applyAlignment="1">
      <alignment horizontal="right" vertical="center"/>
    </xf>
    <xf numFmtId="9" fontId="18" fillId="3" borderId="0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vertical="center"/>
    </xf>
    <xf numFmtId="9" fontId="4" fillId="0" borderId="0" xfId="0" applyNumberFormat="1" applyFont="1"/>
    <xf numFmtId="0" fontId="11" fillId="0" borderId="0" xfId="0" applyFont="1"/>
    <xf numFmtId="0" fontId="9" fillId="0" borderId="2" xfId="0" applyFont="1" applyBorder="1"/>
    <xf numFmtId="0" fontId="9" fillId="0" borderId="0" xfId="0" applyFont="1"/>
    <xf numFmtId="1" fontId="11" fillId="0" borderId="0" xfId="0" applyNumberFormat="1" applyFont="1"/>
    <xf numFmtId="0" fontId="5" fillId="0" borderId="9" xfId="0" applyFont="1" applyBorder="1"/>
    <xf numFmtId="1" fontId="4" fillId="0" borderId="9" xfId="0" applyNumberFormat="1" applyFont="1" applyBorder="1"/>
    <xf numFmtId="0" fontId="4" fillId="0" borderId="0" xfId="0" applyFont="1" applyAlignment="1">
      <alignment horizontal="left" wrapText="1"/>
    </xf>
    <xf numFmtId="0" fontId="18" fillId="3" borderId="10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49" fontId="19" fillId="3" borderId="0" xfId="0" applyNumberFormat="1" applyFont="1" applyFill="1" applyBorder="1" applyAlignment="1">
      <alignment horizontal="right" vertical="center"/>
    </xf>
    <xf numFmtId="0" fontId="18" fillId="3" borderId="10" xfId="0" applyFont="1" applyFill="1" applyBorder="1" applyAlignment="1">
      <alignment horizontal="left" vertical="center"/>
    </xf>
    <xf numFmtId="0" fontId="21" fillId="0" borderId="0" xfId="1" applyFont="1"/>
    <xf numFmtId="3" fontId="9" fillId="0" borderId="7" xfId="0" applyNumberFormat="1" applyFont="1" applyBorder="1"/>
    <xf numFmtId="3" fontId="9" fillId="0" borderId="6" xfId="0" applyNumberFormat="1" applyFont="1" applyBorder="1"/>
    <xf numFmtId="0" fontId="7" fillId="0" borderId="0" xfId="0" applyFont="1" applyAlignment="1">
      <alignment horizontal="left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420E"/>
      <rgbColor rgb="FF00FF00"/>
      <rgbColor rgb="FF0000FF"/>
      <rgbColor rgb="FFFFD32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70AD47"/>
      <rgbColor rgb="FFFFC000"/>
      <rgbColor rgb="FFFF9900"/>
      <rgbColor rgb="FFED7D31"/>
      <rgbColor rgb="FF595959"/>
      <rgbColor rgb="FFA5A5A5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F14" sqref="F14"/>
    </sheetView>
  </sheetViews>
  <sheetFormatPr baseColWidth="10" defaultColWidth="11.42578125" defaultRowHeight="11.25" x14ac:dyDescent="0.2"/>
  <cols>
    <col min="1" max="16384" width="11.42578125" style="3"/>
  </cols>
  <sheetData>
    <row r="1" spans="1:2" x14ac:dyDescent="0.2">
      <c r="A1" s="4" t="s">
        <v>43</v>
      </c>
    </row>
    <row r="4" spans="1:2" x14ac:dyDescent="0.2">
      <c r="B4" s="72" t="s">
        <v>150</v>
      </c>
    </row>
    <row r="5" spans="1:2" x14ac:dyDescent="0.2">
      <c r="B5" s="72" t="s">
        <v>149</v>
      </c>
    </row>
    <row r="6" spans="1:2" x14ac:dyDescent="0.2">
      <c r="B6" s="72" t="s">
        <v>151</v>
      </c>
    </row>
    <row r="7" spans="1:2" x14ac:dyDescent="0.2">
      <c r="B7" s="72" t="s">
        <v>152</v>
      </c>
    </row>
    <row r="8" spans="1:2" x14ac:dyDescent="0.2">
      <c r="B8" s="72" t="s">
        <v>153</v>
      </c>
    </row>
    <row r="9" spans="1:2" x14ac:dyDescent="0.2">
      <c r="B9" s="72" t="s">
        <v>154</v>
      </c>
    </row>
    <row r="10" spans="1:2" x14ac:dyDescent="0.2">
      <c r="B10" s="72" t="s">
        <v>155</v>
      </c>
    </row>
  </sheetData>
  <hyperlinks>
    <hyperlink ref="B4" location="'Graphique 1'!A1" display="Données du graphique 1 – Répartition et fréquentation des musées par type de collection en 2016"/>
    <hyperlink ref="B5" location="'Graphique 2'!A1" display="Données du graphique 2 - Evolution de la fréquentation des musées de France, 2006-2016"/>
    <hyperlink ref="B6" location="'Tableau 1'!A1" display="Tableau 1 - Les dix premières expositions temporaires parisiennes en 2016"/>
    <hyperlink ref="B8" location="'Graphique 3'!A1" display="Données du graphique 3 – Evolution de la fréquentation des musées de France, par grande zone géographique hors Île-de-France, 2006-2016"/>
    <hyperlink ref="B9" location="'Tableau 2'!A1" display="Tableau 2 – Fréquentation des musées de France par région en 2014-2016"/>
    <hyperlink ref="B10" location="'Graphique 4'!A1" display="Données du graphique 4 - Crédits d'acquisitions des musées nationaux, 2004-2015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A2" sqref="A2"/>
    </sheetView>
  </sheetViews>
  <sheetFormatPr baseColWidth="10" defaultColWidth="9.140625" defaultRowHeight="12.75" x14ac:dyDescent="0.25"/>
  <cols>
    <col min="1" max="1" width="28.85546875" style="2" customWidth="1"/>
    <col min="2" max="2" width="12.28515625" style="2" customWidth="1"/>
    <col min="3" max="3" width="14.140625" style="2" customWidth="1"/>
    <col min="4" max="16384" width="9.140625" style="2"/>
  </cols>
  <sheetData>
    <row r="1" spans="1:5" x14ac:dyDescent="0.25">
      <c r="A1" s="4" t="s">
        <v>148</v>
      </c>
      <c r="B1" s="3"/>
      <c r="C1" s="3"/>
      <c r="D1" s="3"/>
      <c r="E1" s="3"/>
    </row>
    <row r="2" spans="1:5" x14ac:dyDescent="0.25">
      <c r="A2" s="6" t="s">
        <v>158</v>
      </c>
      <c r="B2" s="3"/>
      <c r="C2" s="3"/>
      <c r="D2" s="3"/>
      <c r="E2" s="3"/>
    </row>
    <row r="3" spans="1:5" x14ac:dyDescent="0.25">
      <c r="A3" s="3"/>
      <c r="B3" s="64" t="s">
        <v>0</v>
      </c>
      <c r="C3" s="64" t="s">
        <v>1</v>
      </c>
      <c r="D3" s="3"/>
      <c r="E3" s="3"/>
    </row>
    <row r="4" spans="1:5" x14ac:dyDescent="0.25">
      <c r="A4" s="64" t="s">
        <v>2</v>
      </c>
      <c r="B4" s="65">
        <v>35</v>
      </c>
      <c r="C4" s="65">
        <v>64</v>
      </c>
      <c r="D4" s="3"/>
      <c r="E4" s="3"/>
    </row>
    <row r="5" spans="1:5" x14ac:dyDescent="0.25">
      <c r="A5" s="64" t="s">
        <v>3</v>
      </c>
      <c r="B5" s="65">
        <v>32.200000000000003</v>
      </c>
      <c r="C5" s="65">
        <v>17.93</v>
      </c>
      <c r="D5" s="3"/>
      <c r="E5" s="3"/>
    </row>
    <row r="6" spans="1:5" x14ac:dyDescent="0.25">
      <c r="A6" s="64" t="s">
        <v>4</v>
      </c>
      <c r="B6" s="65">
        <v>23</v>
      </c>
      <c r="C6" s="65">
        <v>10.47</v>
      </c>
      <c r="D6" s="3"/>
      <c r="E6" s="3"/>
    </row>
    <row r="7" spans="1:5" x14ac:dyDescent="0.25">
      <c r="A7" s="64" t="s">
        <v>5</v>
      </c>
      <c r="B7" s="65">
        <v>10</v>
      </c>
      <c r="C7" s="65">
        <v>8.1</v>
      </c>
      <c r="D7" s="3"/>
      <c r="E7" s="3"/>
    </row>
    <row r="8" spans="1:5" x14ac:dyDescent="0.25">
      <c r="A8" s="3" t="s">
        <v>93</v>
      </c>
      <c r="B8" s="3"/>
      <c r="C8" s="3"/>
      <c r="D8" s="3"/>
      <c r="E8" s="3"/>
    </row>
    <row r="9" spans="1:5" x14ac:dyDescent="0.25">
      <c r="A9" s="3"/>
      <c r="B9" s="3"/>
      <c r="C9" s="3"/>
      <c r="D9" s="3"/>
      <c r="E9" s="3"/>
    </row>
    <row r="10" spans="1:5" x14ac:dyDescent="0.25">
      <c r="A10" s="6" t="s">
        <v>145</v>
      </c>
      <c r="B10" s="3"/>
      <c r="C10" s="3"/>
      <c r="D10" s="3"/>
      <c r="E10" s="3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0" zoomScaleNormal="90" workbookViewId="0">
      <selection activeCell="A10" sqref="A10"/>
    </sheetView>
  </sheetViews>
  <sheetFormatPr baseColWidth="10" defaultColWidth="9.140625" defaultRowHeight="16.5" x14ac:dyDescent="0.3"/>
  <cols>
    <col min="1" max="1" width="29.42578125" style="1" customWidth="1"/>
    <col min="2" max="3" width="11.5703125" style="1" customWidth="1"/>
    <col min="4" max="4" width="11.7109375" style="1" customWidth="1"/>
    <col min="5" max="1025" width="10.7109375" style="1" customWidth="1"/>
    <col min="1026" max="16384" width="9.140625" style="1"/>
  </cols>
  <sheetData>
    <row r="1" spans="1:13" x14ac:dyDescent="0.3">
      <c r="A1" s="4" t="s">
        <v>149</v>
      </c>
      <c r="B1" s="4"/>
      <c r="C1" s="4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3" x14ac:dyDescent="0.3">
      <c r="A2" s="3" t="s">
        <v>44</v>
      </c>
      <c r="B2" s="6"/>
      <c r="C2" s="6"/>
      <c r="D2" s="6"/>
      <c r="E2" s="3"/>
      <c r="F2" s="3"/>
      <c r="G2" s="3"/>
      <c r="H2" s="3"/>
      <c r="I2" s="3"/>
      <c r="J2" s="3"/>
      <c r="K2" s="3"/>
      <c r="L2" s="3"/>
      <c r="M2" s="3"/>
    </row>
    <row r="3" spans="1:13" x14ac:dyDescent="0.3">
      <c r="A3" s="6"/>
      <c r="B3" s="6"/>
      <c r="C3" s="6"/>
      <c r="D3" s="6"/>
      <c r="E3" s="3"/>
      <c r="F3" s="3"/>
      <c r="G3" s="3"/>
      <c r="H3" s="3"/>
      <c r="I3" s="3"/>
      <c r="J3" s="3"/>
      <c r="K3" s="3"/>
      <c r="L3" s="3"/>
      <c r="M3" s="3"/>
    </row>
    <row r="4" spans="1:13" x14ac:dyDescent="0.3">
      <c r="A4" s="60"/>
      <c r="B4" s="61">
        <v>2007</v>
      </c>
      <c r="C4" s="61">
        <v>2008</v>
      </c>
      <c r="D4" s="61">
        <v>2009</v>
      </c>
      <c r="E4" s="61">
        <v>2010</v>
      </c>
      <c r="F4" s="61">
        <v>2011</v>
      </c>
      <c r="G4" s="61">
        <v>2012</v>
      </c>
      <c r="H4" s="61">
        <v>2013</v>
      </c>
      <c r="I4" s="61">
        <v>2014</v>
      </c>
      <c r="J4" s="61">
        <v>2015</v>
      </c>
      <c r="K4" s="61">
        <v>2016</v>
      </c>
      <c r="L4" s="61">
        <v>2017</v>
      </c>
      <c r="M4" s="42"/>
    </row>
    <row r="5" spans="1:13" x14ac:dyDescent="0.3">
      <c r="A5" s="62" t="s">
        <v>6</v>
      </c>
      <c r="B5" s="53">
        <v>52624.421000000002</v>
      </c>
      <c r="C5" s="53">
        <v>55770.71</v>
      </c>
      <c r="D5" s="53">
        <v>56482.879999999997</v>
      </c>
      <c r="E5" s="53">
        <v>57495.152999999998</v>
      </c>
      <c r="F5" s="53">
        <v>59517.565000000002</v>
      </c>
      <c r="G5" s="53">
        <v>62051.324999999997</v>
      </c>
      <c r="H5" s="53">
        <v>64431.481</v>
      </c>
      <c r="I5" s="53">
        <v>65159.099000000002</v>
      </c>
      <c r="J5" s="53">
        <v>62407.991999999998</v>
      </c>
      <c r="K5" s="53">
        <v>60283.451999999997</v>
      </c>
      <c r="L5" s="53">
        <v>63171.088000000003</v>
      </c>
      <c r="M5" s="10"/>
    </row>
    <row r="6" spans="1:13" x14ac:dyDescent="0.3">
      <c r="A6" s="62" t="s">
        <v>7</v>
      </c>
      <c r="B6" s="53">
        <v>31270.675999999999</v>
      </c>
      <c r="C6" s="53">
        <v>33285.508000000002</v>
      </c>
      <c r="D6" s="53">
        <v>33417.915000000001</v>
      </c>
      <c r="E6" s="53">
        <v>33466.169000000002</v>
      </c>
      <c r="F6" s="53">
        <v>35614.743999999999</v>
      </c>
      <c r="G6" s="53">
        <v>37090.125</v>
      </c>
      <c r="H6" s="53">
        <v>37536.353999999999</v>
      </c>
      <c r="I6" s="53">
        <v>38129.08</v>
      </c>
      <c r="J6" s="53">
        <v>36046.182999999997</v>
      </c>
      <c r="K6" s="53">
        <v>33206.571000000004</v>
      </c>
      <c r="L6" s="53">
        <v>36836.618999999999</v>
      </c>
      <c r="M6" s="10"/>
    </row>
    <row r="7" spans="1:13" x14ac:dyDescent="0.3">
      <c r="A7" s="62" t="s">
        <v>8</v>
      </c>
      <c r="B7" s="63">
        <v>21353.744999999999</v>
      </c>
      <c r="C7" s="63">
        <v>22485.202000000001</v>
      </c>
      <c r="D7" s="63">
        <v>23064.965</v>
      </c>
      <c r="E7" s="63">
        <v>24028.984</v>
      </c>
      <c r="F7" s="63">
        <v>23902.821</v>
      </c>
      <c r="G7" s="63">
        <v>24961.200000000001</v>
      </c>
      <c r="H7" s="63">
        <v>26895.127</v>
      </c>
      <c r="I7" s="63">
        <v>27030.019</v>
      </c>
      <c r="J7" s="63">
        <v>26361.809000000001</v>
      </c>
      <c r="K7" s="63">
        <v>27076.780999999999</v>
      </c>
      <c r="L7" s="63">
        <v>26334.469000000001</v>
      </c>
      <c r="M7" s="10"/>
    </row>
    <row r="8" spans="1:13" x14ac:dyDescent="0.3">
      <c r="A8" s="62" t="s">
        <v>9</v>
      </c>
      <c r="B8" s="53">
        <v>20795.61</v>
      </c>
      <c r="C8" s="53">
        <v>21199.596000000001</v>
      </c>
      <c r="D8" s="53">
        <v>22099.915000000001</v>
      </c>
      <c r="E8" s="53">
        <v>23428.146000000001</v>
      </c>
      <c r="F8" s="53">
        <v>23784.871999999999</v>
      </c>
      <c r="G8" s="53">
        <v>25491.941999999999</v>
      </c>
      <c r="H8" s="53">
        <v>25290.519</v>
      </c>
      <c r="I8" s="53">
        <v>25330.010999999999</v>
      </c>
      <c r="J8" s="53">
        <v>23711.599999999999</v>
      </c>
      <c r="K8" s="53">
        <v>20072.731</v>
      </c>
      <c r="L8" s="53">
        <v>23459</v>
      </c>
      <c r="M8" s="10"/>
    </row>
    <row r="9" spans="1:13" x14ac:dyDescent="0.3">
      <c r="A9" s="11"/>
      <c r="B9" s="11"/>
      <c r="C9" s="11"/>
      <c r="D9" s="11"/>
      <c r="E9" s="9"/>
      <c r="F9" s="9"/>
      <c r="G9" s="9"/>
      <c r="H9" s="9"/>
      <c r="I9" s="9"/>
      <c r="J9" s="9"/>
      <c r="K9" s="9"/>
      <c r="L9" s="9"/>
      <c r="M9" s="15"/>
    </row>
    <row r="10" spans="1:13" x14ac:dyDescent="0.3">
      <c r="A10" s="6" t="s">
        <v>146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2" spans="1:13" x14ac:dyDescent="0.3">
      <c r="J12" s="54"/>
      <c r="K12" s="54"/>
      <c r="L12" s="54"/>
    </row>
    <row r="13" spans="1:13" x14ac:dyDescent="0.3">
      <c r="J13" s="54"/>
      <c r="K13" s="54"/>
      <c r="L13" s="54"/>
    </row>
    <row r="18" spans="1:13" x14ac:dyDescent="0.3">
      <c r="L18" s="1" t="s">
        <v>42</v>
      </c>
    </row>
    <row r="26" spans="1:13" x14ac:dyDescent="0.3">
      <c r="M26" s="24"/>
    </row>
    <row r="27" spans="1:13" x14ac:dyDescent="0.3">
      <c r="M27" s="38"/>
    </row>
    <row r="28" spans="1:13" x14ac:dyDescent="0.3">
      <c r="M28" s="9"/>
    </row>
    <row r="29" spans="1:13" x14ac:dyDescent="0.3">
      <c r="M29" s="5"/>
    </row>
    <row r="30" spans="1:13" x14ac:dyDescent="0.3">
      <c r="A30" s="3"/>
      <c r="B30" s="3"/>
      <c r="C30" s="3"/>
      <c r="D30" s="3"/>
      <c r="E30" s="24"/>
      <c r="F30" s="24"/>
      <c r="G30" s="24"/>
      <c r="H30" s="24"/>
      <c r="I30" s="24"/>
      <c r="M30" s="9"/>
    </row>
    <row r="31" spans="1:13" x14ac:dyDescent="0.3">
      <c r="A31" s="4"/>
      <c r="B31" s="4"/>
      <c r="C31" s="4"/>
      <c r="D31" s="4"/>
      <c r="E31" s="9"/>
      <c r="F31" s="9"/>
      <c r="G31" s="9"/>
      <c r="H31" s="9"/>
      <c r="I31" s="9"/>
      <c r="M31" s="15"/>
    </row>
    <row r="32" spans="1:13" x14ac:dyDescent="0.3">
      <c r="A32" s="11"/>
      <c r="B32" s="11"/>
      <c r="C32" s="11"/>
      <c r="D32" s="11"/>
      <c r="E32" s="9"/>
      <c r="F32" s="9"/>
      <c r="G32" s="9"/>
      <c r="H32" s="9"/>
      <c r="I32" s="9"/>
      <c r="M32" s="15"/>
    </row>
    <row r="33" spans="1:13" x14ac:dyDescent="0.3">
      <c r="A33" s="11"/>
      <c r="B33" s="11"/>
      <c r="C33" s="11"/>
      <c r="D33" s="11"/>
      <c r="E33" s="5"/>
      <c r="F33" s="5"/>
      <c r="G33" s="5"/>
      <c r="H33" s="5"/>
      <c r="I33" s="5"/>
      <c r="M33" s="15"/>
    </row>
    <row r="34" spans="1:13" x14ac:dyDescent="0.3">
      <c r="A34" s="11"/>
      <c r="B34" s="11"/>
      <c r="C34" s="11"/>
      <c r="D34" s="11"/>
      <c r="E34" s="9"/>
      <c r="F34" s="9"/>
      <c r="G34" s="9"/>
      <c r="H34" s="9"/>
      <c r="I34" s="9"/>
      <c r="M34" s="15"/>
    </row>
    <row r="35" spans="1:13" x14ac:dyDescent="0.3">
      <c r="A35" s="11"/>
      <c r="B35" s="11"/>
      <c r="C35" s="11"/>
      <c r="D35" s="11"/>
      <c r="E35" s="9"/>
      <c r="F35" s="9"/>
      <c r="G35" s="9"/>
      <c r="H35" s="9"/>
      <c r="I35" s="9"/>
      <c r="J35" s="9"/>
      <c r="K35" s="9"/>
      <c r="L35" s="9"/>
      <c r="M35" s="15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44" spans="1:13" x14ac:dyDescent="0.3">
      <c r="L44" s="1" t="s">
        <v>42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A12" sqref="A12"/>
    </sheetView>
  </sheetViews>
  <sheetFormatPr baseColWidth="10" defaultColWidth="9.140625" defaultRowHeight="11.25" x14ac:dyDescent="0.2"/>
  <cols>
    <col min="1" max="1" width="13.140625" style="3" customWidth="1"/>
    <col min="2" max="1021" width="10.7109375" style="3" customWidth="1"/>
    <col min="1022" max="1024" width="11.42578125" style="3"/>
    <col min="1025" max="16384" width="9.140625" style="3"/>
  </cols>
  <sheetData>
    <row r="1" spans="1:12" x14ac:dyDescent="0.2">
      <c r="A1" s="4" t="s">
        <v>143</v>
      </c>
    </row>
    <row r="2" spans="1:12" x14ac:dyDescent="0.2">
      <c r="A2" s="6" t="s">
        <v>44</v>
      </c>
    </row>
    <row r="3" spans="1:12" x14ac:dyDescent="0.2">
      <c r="A3" s="6"/>
    </row>
    <row r="4" spans="1:12" x14ac:dyDescent="0.2">
      <c r="B4" s="7">
        <v>2007</v>
      </c>
      <c r="C4" s="7">
        <v>2008</v>
      </c>
      <c r="D4" s="7">
        <v>2009</v>
      </c>
      <c r="E4" s="7">
        <v>2010</v>
      </c>
      <c r="F4" s="7">
        <v>2011</v>
      </c>
      <c r="G4" s="7">
        <v>2012</v>
      </c>
      <c r="H4" s="7">
        <v>2013</v>
      </c>
      <c r="I4" s="7">
        <v>2014</v>
      </c>
      <c r="J4" s="7">
        <v>2015</v>
      </c>
      <c r="K4" s="7">
        <v>2016</v>
      </c>
      <c r="L4" s="7">
        <v>2017</v>
      </c>
    </row>
    <row r="5" spans="1:12" x14ac:dyDescent="0.2">
      <c r="A5" s="4" t="s">
        <v>20</v>
      </c>
      <c r="B5" s="9">
        <v>5436.1750000000002</v>
      </c>
      <c r="C5" s="9">
        <v>6247.4880000000003</v>
      </c>
      <c r="D5" s="9">
        <v>6833.2340000000004</v>
      </c>
      <c r="E5" s="9">
        <v>6686.9359999999997</v>
      </c>
      <c r="F5" s="9">
        <v>6599.8310000000001</v>
      </c>
      <c r="G5" s="9">
        <v>6586.2219999999998</v>
      </c>
      <c r="H5" s="9">
        <v>7979.4380000000001</v>
      </c>
      <c r="I5" s="9">
        <v>7960.6229999999996</v>
      </c>
      <c r="J5" s="9">
        <v>8055.692</v>
      </c>
      <c r="K5" s="9">
        <v>8126.692</v>
      </c>
      <c r="L5" s="9">
        <v>7944</v>
      </c>
    </row>
    <row r="6" spans="1:12" x14ac:dyDescent="0.2">
      <c r="A6" s="4" t="s">
        <v>18</v>
      </c>
      <c r="B6" s="9">
        <v>4328.7290000000003</v>
      </c>
      <c r="C6" s="9">
        <v>4273.4769999999999</v>
      </c>
      <c r="D6" s="9">
        <v>4430.1689999999999</v>
      </c>
      <c r="E6" s="9">
        <v>4794.7960000000003</v>
      </c>
      <c r="F6" s="9">
        <v>5188.0309999999999</v>
      </c>
      <c r="G6" s="9">
        <v>5647.1580000000004</v>
      </c>
      <c r="H6" s="9">
        <v>5979.12</v>
      </c>
      <c r="I6" s="9">
        <v>5738.5129999999999</v>
      </c>
      <c r="J6" s="9">
        <v>5611.8879999999999</v>
      </c>
      <c r="K6" s="9">
        <v>5718.5020000000004</v>
      </c>
      <c r="L6" s="9">
        <v>5895</v>
      </c>
    </row>
    <row r="7" spans="1:12" x14ac:dyDescent="0.2">
      <c r="A7" s="4" t="s">
        <v>21</v>
      </c>
      <c r="B7" s="9">
        <v>4478.5889999999999</v>
      </c>
      <c r="C7" s="9">
        <v>4845.2889999999998</v>
      </c>
      <c r="D7" s="9">
        <v>4577.0159999999996</v>
      </c>
      <c r="E7" s="9">
        <v>4826.1610000000001</v>
      </c>
      <c r="F7" s="9">
        <v>4805.201</v>
      </c>
      <c r="G7" s="9">
        <v>5330.9350000000004</v>
      </c>
      <c r="H7" s="9">
        <v>5112.0360000000001</v>
      </c>
      <c r="I7" s="9">
        <v>5363.1850000000004</v>
      </c>
      <c r="J7" s="9">
        <v>5193.4430000000002</v>
      </c>
      <c r="K7" s="9">
        <v>5236.9769999999999</v>
      </c>
      <c r="L7" s="9">
        <v>4752</v>
      </c>
    </row>
    <row r="8" spans="1:12" x14ac:dyDescent="0.2">
      <c r="A8" s="4" t="s">
        <v>19</v>
      </c>
      <c r="B8" s="9">
        <v>4176.9179999999997</v>
      </c>
      <c r="C8" s="9">
        <v>4178.1689999999999</v>
      </c>
      <c r="D8" s="9">
        <v>4176.3580000000002</v>
      </c>
      <c r="E8" s="9">
        <v>4677.7830000000004</v>
      </c>
      <c r="F8" s="9">
        <v>4274.366</v>
      </c>
      <c r="G8" s="9">
        <v>4326.3410000000003</v>
      </c>
      <c r="H8" s="9">
        <v>4646.4719999999998</v>
      </c>
      <c r="I8" s="9">
        <v>4799.8580000000002</v>
      </c>
      <c r="J8" s="9">
        <v>4390.5</v>
      </c>
      <c r="K8" s="9">
        <v>4511.1080000000002</v>
      </c>
      <c r="L8" s="9">
        <v>4851</v>
      </c>
    </row>
    <row r="9" spans="1:12" x14ac:dyDescent="0.2">
      <c r="A9" s="4" t="s">
        <v>17</v>
      </c>
      <c r="B9" s="9">
        <v>2719.7860000000001</v>
      </c>
      <c r="C9" s="9">
        <v>2739.0410000000002</v>
      </c>
      <c r="D9" s="9">
        <v>2788.6120000000001</v>
      </c>
      <c r="E9" s="9">
        <v>2792.3879999999999</v>
      </c>
      <c r="F9" s="9">
        <v>2803.85</v>
      </c>
      <c r="G9" s="9">
        <v>2845.8440000000001</v>
      </c>
      <c r="H9" s="9">
        <v>2936.7649999999999</v>
      </c>
      <c r="I9" s="9">
        <v>2949.8989999999999</v>
      </c>
      <c r="J9" s="9">
        <v>2804.3139999999999</v>
      </c>
      <c r="K9" s="9">
        <v>2676.0949999999998</v>
      </c>
      <c r="L9" s="9">
        <v>2699</v>
      </c>
    </row>
    <row r="10" spans="1:12" ht="73.5" customHeight="1" x14ac:dyDescent="0.2">
      <c r="A10" s="66" t="s">
        <v>22</v>
      </c>
      <c r="B10" s="66"/>
      <c r="C10" s="66"/>
      <c r="D10" s="66"/>
      <c r="E10" s="66"/>
      <c r="F10" s="66"/>
      <c r="G10" s="66"/>
    </row>
    <row r="11" spans="1:12" ht="11.25" customHeight="1" x14ac:dyDescent="0.2">
      <c r="A11" s="21"/>
      <c r="B11" s="21"/>
      <c r="C11" s="21"/>
      <c r="D11" s="21"/>
      <c r="E11" s="21"/>
      <c r="F11" s="21"/>
      <c r="G11" s="21"/>
    </row>
    <row r="12" spans="1:12" x14ac:dyDescent="0.2">
      <c r="A12" s="6" t="s">
        <v>145</v>
      </c>
    </row>
  </sheetData>
  <sortState ref="A4:AMK8">
    <sortCondition descending="1" ref="L4:L8"/>
  </sortState>
  <mergeCells count="1">
    <mergeCell ref="A10:G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106" zoomScaleNormal="106" workbookViewId="0">
      <selection activeCell="A25" sqref="A25"/>
    </sheetView>
  </sheetViews>
  <sheetFormatPr baseColWidth="10" defaultColWidth="9.140625" defaultRowHeight="16.5" x14ac:dyDescent="0.3"/>
  <cols>
    <col min="1" max="1" width="26.42578125" style="1" customWidth="1"/>
    <col min="2" max="4" width="9.140625" style="1"/>
    <col min="5" max="5" width="15" style="1" customWidth="1"/>
    <col min="6" max="16384" width="9.140625" style="1"/>
  </cols>
  <sheetData>
    <row r="1" spans="1:7" x14ac:dyDescent="0.3">
      <c r="A1" s="4" t="s">
        <v>147</v>
      </c>
      <c r="B1" s="4"/>
      <c r="C1" s="4"/>
      <c r="D1" s="3"/>
    </row>
    <row r="2" spans="1:7" x14ac:dyDescent="0.3">
      <c r="A2" s="6" t="s">
        <v>44</v>
      </c>
      <c r="B2" s="4"/>
      <c r="C2" s="4"/>
      <c r="D2" s="3"/>
    </row>
    <row r="3" spans="1:7" x14ac:dyDescent="0.3">
      <c r="A3" s="3"/>
      <c r="B3" s="7">
        <v>2015</v>
      </c>
      <c r="C3" s="7">
        <v>2016</v>
      </c>
      <c r="D3" s="7">
        <v>2017</v>
      </c>
      <c r="E3" s="8" t="s">
        <v>95</v>
      </c>
      <c r="F3" s="39"/>
    </row>
    <row r="4" spans="1:7" x14ac:dyDescent="0.3">
      <c r="A4" s="4" t="s">
        <v>23</v>
      </c>
      <c r="B4" s="9">
        <v>3892.5450000000001</v>
      </c>
      <c r="C4" s="9">
        <v>3992</v>
      </c>
      <c r="D4" s="9">
        <v>3854</v>
      </c>
      <c r="E4" s="10">
        <f>D4/C4-1</f>
        <v>-3.4569138276553057E-2</v>
      </c>
    </row>
    <row r="5" spans="1:7" x14ac:dyDescent="0.3">
      <c r="A5" s="4" t="s">
        <v>24</v>
      </c>
      <c r="B5" s="9">
        <v>1795.3150000000001</v>
      </c>
      <c r="C5" s="9">
        <v>1731</v>
      </c>
      <c r="D5" s="9">
        <v>1701</v>
      </c>
      <c r="E5" s="10">
        <f t="shared" ref="E5:E23" si="0">D5/C5-1</f>
        <v>-1.7331022530329254E-2</v>
      </c>
    </row>
    <row r="6" spans="1:7" x14ac:dyDescent="0.3">
      <c r="A6" s="4" t="s">
        <v>25</v>
      </c>
      <c r="B6" s="9">
        <v>1026.191</v>
      </c>
      <c r="C6" s="9">
        <v>1120</v>
      </c>
      <c r="D6" s="9">
        <v>1192</v>
      </c>
      <c r="E6" s="10">
        <f t="shared" si="0"/>
        <v>6.4285714285714279E-2</v>
      </c>
    </row>
    <row r="7" spans="1:7" x14ac:dyDescent="0.3">
      <c r="A7" s="4" t="s">
        <v>26</v>
      </c>
      <c r="B7" s="9">
        <v>1008.999</v>
      </c>
      <c r="C7" s="9">
        <v>998</v>
      </c>
      <c r="D7" s="9">
        <v>999</v>
      </c>
      <c r="E7" s="10">
        <f t="shared" si="0"/>
        <v>1.0020040080160886E-3</v>
      </c>
    </row>
    <row r="8" spans="1:7" x14ac:dyDescent="0.3">
      <c r="A8" s="4" t="s">
        <v>27</v>
      </c>
      <c r="B8" s="9">
        <v>266</v>
      </c>
      <c r="C8" s="9">
        <v>300</v>
      </c>
      <c r="D8" s="9">
        <v>300</v>
      </c>
      <c r="E8" s="10">
        <f t="shared" si="0"/>
        <v>0</v>
      </c>
    </row>
    <row r="9" spans="1:7" x14ac:dyDescent="0.3">
      <c r="A9" s="4" t="s">
        <v>28</v>
      </c>
      <c r="B9" s="9">
        <v>3091</v>
      </c>
      <c r="C9" s="9">
        <v>3191</v>
      </c>
      <c r="D9" s="9">
        <v>3235</v>
      </c>
      <c r="E9" s="10">
        <f t="shared" si="0"/>
        <v>1.3788780946411894E-2</v>
      </c>
    </row>
    <row r="10" spans="1:7" x14ac:dyDescent="0.3">
      <c r="A10" s="4" t="s">
        <v>29</v>
      </c>
      <c r="B10" s="53">
        <v>36046.182999999997</v>
      </c>
      <c r="C10" s="53">
        <v>33207</v>
      </c>
      <c r="D10" s="53">
        <v>36837</v>
      </c>
      <c r="E10" s="10">
        <f t="shared" si="0"/>
        <v>0.10931430120155383</v>
      </c>
    </row>
    <row r="11" spans="1:7" x14ac:dyDescent="0.3">
      <c r="A11" s="4" t="s">
        <v>30</v>
      </c>
      <c r="B11" s="53">
        <v>2523.0419999999999</v>
      </c>
      <c r="C11" s="53">
        <v>2661</v>
      </c>
      <c r="D11" s="53">
        <v>2539</v>
      </c>
      <c r="E11" s="10">
        <f t="shared" si="0"/>
        <v>-4.5847425779782069E-2</v>
      </c>
    </row>
    <row r="12" spans="1:7" x14ac:dyDescent="0.3">
      <c r="A12" s="4" t="s">
        <v>31</v>
      </c>
      <c r="B12" s="53">
        <v>1888.134</v>
      </c>
      <c r="C12" s="53">
        <v>2076</v>
      </c>
      <c r="D12" s="53">
        <v>2139</v>
      </c>
      <c r="E12" s="10">
        <f t="shared" si="0"/>
        <v>3.0346820809248554E-2</v>
      </c>
    </row>
    <row r="13" spans="1:7" x14ac:dyDescent="0.3">
      <c r="A13" s="4" t="s">
        <v>32</v>
      </c>
      <c r="B13" s="53">
        <v>1898.884</v>
      </c>
      <c r="C13" s="53">
        <v>1974</v>
      </c>
      <c r="D13" s="53">
        <v>1978</v>
      </c>
      <c r="E13" s="10">
        <f t="shared" si="0"/>
        <v>2.0263424518742745E-3</v>
      </c>
    </row>
    <row r="14" spans="1:7" x14ac:dyDescent="0.3">
      <c r="A14" s="4" t="s">
        <v>33</v>
      </c>
      <c r="B14" s="53">
        <v>3294.5590000000002</v>
      </c>
      <c r="C14" s="53">
        <v>3281</v>
      </c>
      <c r="D14" s="53">
        <v>2774</v>
      </c>
      <c r="E14" s="10">
        <f t="shared" si="0"/>
        <v>-0.15452605912831452</v>
      </c>
      <c r="G14" s="43"/>
    </row>
    <row r="15" spans="1:7" x14ac:dyDescent="0.3">
      <c r="A15" s="4" t="s">
        <v>34</v>
      </c>
      <c r="B15" s="53">
        <v>1496</v>
      </c>
      <c r="C15" s="53">
        <v>1407</v>
      </c>
      <c r="D15" s="53">
        <v>1520</v>
      </c>
      <c r="E15" s="10">
        <f t="shared" si="0"/>
        <v>8.0312722103766943E-2</v>
      </c>
    </row>
    <row r="16" spans="1:7" x14ac:dyDescent="0.3">
      <c r="A16" s="4" t="s">
        <v>35</v>
      </c>
      <c r="B16" s="53">
        <v>3906</v>
      </c>
      <c r="C16" s="53">
        <v>3975</v>
      </c>
      <c r="D16" s="53">
        <v>3790</v>
      </c>
      <c r="E16" s="10">
        <f t="shared" si="0"/>
        <v>-4.6540880503144644E-2</v>
      </c>
    </row>
    <row r="17" spans="1:8" x14ac:dyDescent="0.3">
      <c r="A17" s="4" t="s">
        <v>36</v>
      </c>
      <c r="B17" s="53">
        <v>24</v>
      </c>
      <c r="C17" s="53">
        <v>58</v>
      </c>
      <c r="D17" s="53">
        <v>62</v>
      </c>
      <c r="E17" s="10">
        <f t="shared" si="0"/>
        <v>6.8965517241379226E-2</v>
      </c>
    </row>
    <row r="18" spans="1:8" x14ac:dyDescent="0.3">
      <c r="A18" s="4" t="s">
        <v>37</v>
      </c>
      <c r="B18" s="53">
        <v>55.783000000000001</v>
      </c>
      <c r="C18" s="53">
        <v>62.933</v>
      </c>
      <c r="D18" s="53">
        <v>21</v>
      </c>
      <c r="E18" s="10">
        <f t="shared" si="0"/>
        <v>-0.66631179190567746</v>
      </c>
    </row>
    <row r="19" spans="1:8" x14ac:dyDescent="0.3">
      <c r="A19" s="4" t="s">
        <v>38</v>
      </c>
      <c r="B19" s="53">
        <v>23.75</v>
      </c>
      <c r="C19" s="53">
        <v>22</v>
      </c>
      <c r="D19" s="53">
        <v>18</v>
      </c>
      <c r="E19" s="10">
        <f t="shared" si="0"/>
        <v>-0.18181818181818177</v>
      </c>
    </row>
    <row r="20" spans="1:8" x14ac:dyDescent="0.3">
      <c r="A20" s="4" t="s">
        <v>39</v>
      </c>
      <c r="B20" s="53">
        <v>167.82</v>
      </c>
      <c r="C20" s="53">
        <v>224</v>
      </c>
      <c r="D20" s="53">
        <v>207</v>
      </c>
      <c r="E20" s="10">
        <f t="shared" si="0"/>
        <v>-7.5892857142857095E-2</v>
      </c>
    </row>
    <row r="21" spans="1:8" x14ac:dyDescent="0.3">
      <c r="A21" s="4" t="s">
        <v>94</v>
      </c>
      <c r="B21" s="53">
        <v>4</v>
      </c>
      <c r="C21" s="53">
        <v>4</v>
      </c>
      <c r="D21" s="53">
        <v>5</v>
      </c>
      <c r="E21" s="10">
        <f t="shared" si="0"/>
        <v>0.25</v>
      </c>
    </row>
    <row r="22" spans="1:8" x14ac:dyDescent="0.3">
      <c r="A22" s="23" t="s">
        <v>40</v>
      </c>
      <c r="B22" s="73">
        <f>(SUM(B4:B21)-B10)</f>
        <v>26362.021999999997</v>
      </c>
      <c r="C22" s="73">
        <f>(SUM(C4:C21)-C10)</f>
        <v>27076.932999999997</v>
      </c>
      <c r="D22" s="73">
        <f>(SUM(D4:D21)-D10)</f>
        <v>26334</v>
      </c>
      <c r="E22" s="40">
        <f t="shared" si="0"/>
        <v>-2.7437856421921869E-2</v>
      </c>
      <c r="H22" s="43"/>
    </row>
    <row r="23" spans="1:8" ht="17.25" thickBot="1" x14ac:dyDescent="0.35">
      <c r="A23" s="22" t="s">
        <v>41</v>
      </c>
      <c r="B23" s="74">
        <f>SUM(B4:B21)</f>
        <v>62408.204999999994</v>
      </c>
      <c r="C23" s="74">
        <f>SUM(C4:C21)</f>
        <v>60283.932999999997</v>
      </c>
      <c r="D23" s="74">
        <f>SUM(D4:D21)</f>
        <v>63171</v>
      </c>
      <c r="E23" s="41">
        <f t="shared" si="0"/>
        <v>4.7891152025532291E-2</v>
      </c>
    </row>
    <row r="24" spans="1:8" ht="17.25" thickTop="1" x14ac:dyDescent="0.3">
      <c r="B24" s="39"/>
      <c r="C24" s="39"/>
    </row>
    <row r="25" spans="1:8" x14ac:dyDescent="0.3">
      <c r="A25" s="6" t="s">
        <v>144</v>
      </c>
      <c r="B25" s="3"/>
      <c r="C25" s="3"/>
      <c r="D25" s="3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C21" sqref="C21"/>
    </sheetView>
  </sheetViews>
  <sheetFormatPr baseColWidth="10" defaultColWidth="9.140625" defaultRowHeight="15" x14ac:dyDescent="0.25"/>
  <cols>
    <col min="1" max="1" width="47.7109375" customWidth="1"/>
    <col min="2" max="3" width="27.42578125" customWidth="1"/>
    <col min="4" max="4" width="16.7109375" customWidth="1"/>
    <col min="5" max="1025" width="10.7109375" customWidth="1"/>
  </cols>
  <sheetData>
    <row r="1" spans="1:7" x14ac:dyDescent="0.25">
      <c r="A1" s="4" t="s">
        <v>156</v>
      </c>
      <c r="B1" s="3"/>
      <c r="C1" s="3"/>
      <c r="D1" s="3"/>
    </row>
    <row r="2" spans="1:7" x14ac:dyDescent="0.25">
      <c r="A2" s="75" t="s">
        <v>159</v>
      </c>
    </row>
    <row r="3" spans="1:7" x14ac:dyDescent="0.25">
      <c r="A3" s="75"/>
    </row>
    <row r="4" spans="1:7" x14ac:dyDescent="0.25">
      <c r="A4" s="18"/>
      <c r="B4" s="12" t="s">
        <v>10</v>
      </c>
      <c r="C4" s="12" t="s">
        <v>11</v>
      </c>
      <c r="D4" s="12" t="s">
        <v>12</v>
      </c>
    </row>
    <row r="5" spans="1:7" x14ac:dyDescent="0.25">
      <c r="A5" s="13" t="s">
        <v>45</v>
      </c>
      <c r="B5" s="14" t="s">
        <v>69</v>
      </c>
      <c r="C5" s="14" t="s">
        <v>13</v>
      </c>
      <c r="D5" s="20">
        <v>755180</v>
      </c>
    </row>
    <row r="6" spans="1:7" x14ac:dyDescent="0.25">
      <c r="A6" s="13" t="s">
        <v>52</v>
      </c>
      <c r="B6" s="14" t="s">
        <v>70</v>
      </c>
      <c r="C6" s="14" t="s">
        <v>53</v>
      </c>
      <c r="D6" s="20">
        <v>708000</v>
      </c>
    </row>
    <row r="7" spans="1:7" x14ac:dyDescent="0.25">
      <c r="A7" s="13" t="s">
        <v>54</v>
      </c>
      <c r="B7" s="14" t="s">
        <v>60</v>
      </c>
      <c r="C7" s="14" t="s">
        <v>14</v>
      </c>
      <c r="D7" s="20">
        <v>620950</v>
      </c>
    </row>
    <row r="8" spans="1:7" x14ac:dyDescent="0.25">
      <c r="A8" s="13" t="s">
        <v>55</v>
      </c>
      <c r="B8" s="14" t="s">
        <v>61</v>
      </c>
      <c r="C8" s="14" t="s">
        <v>16</v>
      </c>
      <c r="D8" s="20">
        <v>467380</v>
      </c>
      <c r="G8" s="26"/>
    </row>
    <row r="9" spans="1:7" x14ac:dyDescent="0.25">
      <c r="A9" s="13" t="s">
        <v>82</v>
      </c>
      <c r="B9" s="14" t="s">
        <v>71</v>
      </c>
      <c r="C9" s="14" t="s">
        <v>15</v>
      </c>
      <c r="D9" s="20">
        <v>453740</v>
      </c>
      <c r="F9" s="25"/>
      <c r="G9" s="26"/>
    </row>
    <row r="10" spans="1:7" x14ac:dyDescent="0.25">
      <c r="A10" s="13" t="s">
        <v>84</v>
      </c>
      <c r="B10" s="14" t="s">
        <v>72</v>
      </c>
      <c r="C10" s="14" t="s">
        <v>49</v>
      </c>
      <c r="D10" s="20">
        <v>419740</v>
      </c>
      <c r="F10" s="25"/>
      <c r="G10" s="27"/>
    </row>
    <row r="11" spans="1:7" x14ac:dyDescent="0.25">
      <c r="A11" s="13" t="s">
        <v>56</v>
      </c>
      <c r="B11" s="14" t="s">
        <v>73</v>
      </c>
      <c r="C11" s="14" t="s">
        <v>15</v>
      </c>
      <c r="D11" s="20">
        <v>415770</v>
      </c>
      <c r="F11" s="25"/>
      <c r="G11" s="27"/>
    </row>
    <row r="12" spans="1:7" x14ac:dyDescent="0.25">
      <c r="A12" s="13" t="s">
        <v>57</v>
      </c>
      <c r="B12" s="14" t="s">
        <v>62</v>
      </c>
      <c r="C12" s="14" t="s">
        <v>15</v>
      </c>
      <c r="D12" s="20">
        <v>393780</v>
      </c>
      <c r="E12" s="25"/>
    </row>
    <row r="13" spans="1:7" x14ac:dyDescent="0.25">
      <c r="A13" s="13" t="s">
        <v>58</v>
      </c>
      <c r="B13" s="14" t="s">
        <v>63</v>
      </c>
      <c r="C13" s="14" t="s">
        <v>16</v>
      </c>
      <c r="D13" s="20">
        <v>330210</v>
      </c>
      <c r="G13" s="28"/>
    </row>
    <row r="14" spans="1:7" x14ac:dyDescent="0.25">
      <c r="A14" s="13" t="s">
        <v>59</v>
      </c>
      <c r="B14" s="14" t="s">
        <v>68</v>
      </c>
      <c r="C14" s="14" t="s">
        <v>47</v>
      </c>
      <c r="D14" s="20">
        <v>325000</v>
      </c>
      <c r="G14" s="30"/>
    </row>
    <row r="15" spans="1:7" x14ac:dyDescent="0.25">
      <c r="A15" s="32"/>
      <c r="B15" s="16"/>
      <c r="C15" s="16"/>
      <c r="D15" s="33"/>
      <c r="G15" s="30"/>
    </row>
    <row r="16" spans="1:7" x14ac:dyDescent="0.25">
      <c r="A16" s="19" t="s">
        <v>91</v>
      </c>
      <c r="B16" s="16"/>
      <c r="C16" s="16"/>
      <c r="D16" s="33"/>
      <c r="G16" s="30"/>
    </row>
    <row r="17" spans="7:7" x14ac:dyDescent="0.25">
      <c r="G17" s="29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A3" sqref="A3:XFD3"/>
    </sheetView>
  </sheetViews>
  <sheetFormatPr baseColWidth="10" defaultColWidth="9.140625" defaultRowHeight="15" x14ac:dyDescent="0.25"/>
  <cols>
    <col min="1" max="1" width="47.7109375" customWidth="1"/>
    <col min="2" max="3" width="27.42578125" customWidth="1"/>
    <col min="4" max="4" width="16.7109375" customWidth="1"/>
    <col min="5" max="1025" width="10.7109375" customWidth="1"/>
  </cols>
  <sheetData>
    <row r="1" spans="1:7" x14ac:dyDescent="0.25">
      <c r="A1" s="4" t="s">
        <v>157</v>
      </c>
      <c r="B1" s="3"/>
      <c r="C1" s="3"/>
      <c r="D1" s="3"/>
    </row>
    <row r="2" spans="1:7" x14ac:dyDescent="0.25">
      <c r="A2" s="6" t="s">
        <v>159</v>
      </c>
    </row>
    <row r="3" spans="1:7" x14ac:dyDescent="0.25">
      <c r="A3" s="6"/>
    </row>
    <row r="4" spans="1:7" x14ac:dyDescent="0.25">
      <c r="A4" s="35"/>
      <c r="B4" s="12" t="s">
        <v>10</v>
      </c>
      <c r="C4" s="12" t="s">
        <v>137</v>
      </c>
      <c r="D4" s="12" t="s">
        <v>12</v>
      </c>
      <c r="G4" s="30"/>
    </row>
    <row r="5" spans="1:7" x14ac:dyDescent="0.25">
      <c r="A5" s="17" t="s">
        <v>90</v>
      </c>
      <c r="B5" s="31" t="s">
        <v>88</v>
      </c>
      <c r="C5" s="31" t="s">
        <v>89</v>
      </c>
      <c r="D5" s="34">
        <v>1204000</v>
      </c>
      <c r="G5" s="27"/>
    </row>
    <row r="6" spans="1:7" x14ac:dyDescent="0.25">
      <c r="A6" s="13" t="s">
        <v>79</v>
      </c>
      <c r="B6" s="14" t="s">
        <v>78</v>
      </c>
      <c r="C6" s="14" t="s">
        <v>15</v>
      </c>
      <c r="D6" s="20">
        <v>670670</v>
      </c>
    </row>
    <row r="7" spans="1:7" x14ac:dyDescent="0.25">
      <c r="A7" s="13" t="s">
        <v>46</v>
      </c>
      <c r="B7" s="14" t="s">
        <v>76</v>
      </c>
      <c r="C7" s="14" t="s">
        <v>47</v>
      </c>
      <c r="D7" s="20">
        <v>540000</v>
      </c>
    </row>
    <row r="8" spans="1:7" x14ac:dyDescent="0.25">
      <c r="A8" s="13" t="s">
        <v>64</v>
      </c>
      <c r="B8" s="14" t="s">
        <v>74</v>
      </c>
      <c r="C8" s="14" t="s">
        <v>16</v>
      </c>
      <c r="D8" s="20">
        <v>475620</v>
      </c>
    </row>
    <row r="9" spans="1:7" x14ac:dyDescent="0.25">
      <c r="A9" s="13" t="s">
        <v>48</v>
      </c>
      <c r="B9" s="14" t="s">
        <v>75</v>
      </c>
      <c r="C9" s="14" t="s">
        <v>49</v>
      </c>
      <c r="D9" s="20">
        <v>443240</v>
      </c>
      <c r="G9" s="28"/>
    </row>
    <row r="10" spans="1:7" x14ac:dyDescent="0.25">
      <c r="A10" s="13" t="s">
        <v>86</v>
      </c>
      <c r="B10" s="14" t="s">
        <v>85</v>
      </c>
      <c r="C10" s="14" t="s">
        <v>87</v>
      </c>
      <c r="D10" s="20">
        <v>342040</v>
      </c>
      <c r="G10" s="28"/>
    </row>
    <row r="11" spans="1:7" s="36" customFormat="1" x14ac:dyDescent="0.25">
      <c r="A11" s="13" t="s">
        <v>92</v>
      </c>
      <c r="B11" s="14" t="s">
        <v>80</v>
      </c>
      <c r="C11" s="14" t="s">
        <v>50</v>
      </c>
      <c r="D11" s="20">
        <v>302930</v>
      </c>
      <c r="G11" s="37"/>
    </row>
    <row r="12" spans="1:7" x14ac:dyDescent="0.25">
      <c r="A12" s="13" t="s">
        <v>51</v>
      </c>
      <c r="B12" s="14" t="s">
        <v>77</v>
      </c>
      <c r="C12" s="14" t="s">
        <v>14</v>
      </c>
      <c r="D12" s="20">
        <v>300000</v>
      </c>
      <c r="G12" s="27"/>
    </row>
    <row r="13" spans="1:7" x14ac:dyDescent="0.25">
      <c r="A13" s="13" t="s">
        <v>65</v>
      </c>
      <c r="B13" s="14" t="s">
        <v>81</v>
      </c>
      <c r="C13" s="14" t="s">
        <v>13</v>
      </c>
      <c r="D13" s="20">
        <v>240000</v>
      </c>
      <c r="G13" s="27"/>
    </row>
    <row r="14" spans="1:7" x14ac:dyDescent="0.25">
      <c r="A14" s="13" t="s">
        <v>66</v>
      </c>
      <c r="B14" s="14" t="s">
        <v>83</v>
      </c>
      <c r="C14" s="14" t="s">
        <v>67</v>
      </c>
      <c r="D14" s="20">
        <v>239470</v>
      </c>
    </row>
    <row r="15" spans="1:7" x14ac:dyDescent="0.25">
      <c r="G15" s="29"/>
    </row>
    <row r="16" spans="1:7" x14ac:dyDescent="0.25">
      <c r="A16" s="19" t="s">
        <v>91</v>
      </c>
      <c r="B16" s="25"/>
      <c r="G16" s="29"/>
    </row>
    <row r="17" spans="7:7" x14ac:dyDescent="0.25">
      <c r="G17" s="29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2" zoomScaleNormal="100" workbookViewId="0">
      <selection activeCell="H7" sqref="H6:I7"/>
    </sheetView>
  </sheetViews>
  <sheetFormatPr baseColWidth="10" defaultColWidth="9.140625" defaultRowHeight="11.25" x14ac:dyDescent="0.2"/>
  <cols>
    <col min="1" max="1" width="34.140625" style="3" customWidth="1"/>
    <col min="2" max="2" width="10.7109375" style="3" customWidth="1"/>
    <col min="3" max="3" width="25.28515625" style="3" customWidth="1"/>
    <col min="4" max="1021" width="10.7109375" style="3" customWidth="1"/>
    <col min="1022" max="16384" width="9.140625" style="3"/>
  </cols>
  <sheetData>
    <row r="1" spans="1:12" ht="15.75" customHeight="1" x14ac:dyDescent="0.2">
      <c r="A1" s="4" t="s">
        <v>155</v>
      </c>
    </row>
    <row r="2" spans="1:12" ht="15.75" customHeight="1" x14ac:dyDescent="0.2">
      <c r="A2" s="6" t="s">
        <v>159</v>
      </c>
    </row>
    <row r="3" spans="1:12" ht="15.75" customHeight="1" x14ac:dyDescent="0.2"/>
    <row r="4" spans="1:12" ht="33.75" x14ac:dyDescent="0.2">
      <c r="A4" s="71" t="s">
        <v>135</v>
      </c>
      <c r="B4" s="71"/>
      <c r="C4" s="71"/>
      <c r="D4" s="44">
        <v>2017</v>
      </c>
      <c r="E4" s="44">
        <v>2018</v>
      </c>
      <c r="F4" s="45" t="s">
        <v>160</v>
      </c>
      <c r="H4" s="55"/>
      <c r="I4" s="55"/>
      <c r="J4" s="55"/>
      <c r="K4" s="55"/>
      <c r="L4" s="55"/>
    </row>
    <row r="5" spans="1:12" x14ac:dyDescent="0.2">
      <c r="A5" s="68" t="s">
        <v>138</v>
      </c>
      <c r="B5" s="3" t="s">
        <v>96</v>
      </c>
      <c r="D5" s="9">
        <v>8022300</v>
      </c>
      <c r="E5" s="9">
        <v>10106000</v>
      </c>
      <c r="F5" s="59">
        <v>0.25973847898981589</v>
      </c>
      <c r="H5" s="70"/>
      <c r="I5" s="70"/>
      <c r="J5" s="56"/>
      <c r="K5" s="56"/>
      <c r="L5" s="57"/>
    </row>
    <row r="6" spans="1:12" x14ac:dyDescent="0.2">
      <c r="A6" s="68"/>
      <c r="B6" s="3" t="s">
        <v>105</v>
      </c>
      <c r="D6" s="9">
        <v>3370900</v>
      </c>
      <c r="E6" s="9">
        <v>3551500</v>
      </c>
      <c r="F6" s="59">
        <v>5.3576196268058977E-2</v>
      </c>
      <c r="H6" s="70"/>
      <c r="I6" s="70"/>
      <c r="J6" s="56"/>
      <c r="K6" s="56"/>
      <c r="L6" s="57"/>
    </row>
    <row r="7" spans="1:12" x14ac:dyDescent="0.2">
      <c r="A7" s="68"/>
      <c r="B7" s="3" t="s">
        <v>98</v>
      </c>
      <c r="D7" s="9">
        <v>3177800</v>
      </c>
      <c r="E7" s="9">
        <v>3286200</v>
      </c>
      <c r="F7" s="59">
        <v>3.4111649568884135E-2</v>
      </c>
      <c r="H7" s="70"/>
      <c r="I7" s="70"/>
      <c r="J7" s="56"/>
      <c r="K7" s="56"/>
      <c r="L7" s="57"/>
    </row>
    <row r="8" spans="1:12" x14ac:dyDescent="0.2">
      <c r="A8" s="68"/>
      <c r="B8" s="3" t="s">
        <v>103</v>
      </c>
      <c r="D8" s="9">
        <v>1173700</v>
      </c>
      <c r="E8" s="9">
        <v>1270800</v>
      </c>
      <c r="F8" s="59">
        <v>8.2729828746698472E-2</v>
      </c>
      <c r="H8" s="70"/>
      <c r="I8" s="70"/>
      <c r="J8" s="56"/>
      <c r="K8" s="56"/>
      <c r="L8" s="57"/>
    </row>
    <row r="9" spans="1:12" x14ac:dyDescent="0.2">
      <c r="A9" s="68"/>
      <c r="B9" s="3" t="s">
        <v>99</v>
      </c>
      <c r="D9" s="9">
        <v>938300</v>
      </c>
      <c r="E9" s="9">
        <v>1004300</v>
      </c>
      <c r="F9" s="59">
        <v>7.0339976553341149E-2</v>
      </c>
      <c r="H9" s="70"/>
      <c r="I9" s="70"/>
      <c r="J9" s="56"/>
      <c r="K9" s="56"/>
      <c r="L9" s="57"/>
    </row>
    <row r="10" spans="1:12" x14ac:dyDescent="0.2">
      <c r="A10" s="68"/>
      <c r="B10" s="3" t="s">
        <v>101</v>
      </c>
      <c r="D10" s="9">
        <v>595700</v>
      </c>
      <c r="E10" s="9">
        <v>580500</v>
      </c>
      <c r="F10" s="59">
        <v>-2.5516199429242908E-2</v>
      </c>
      <c r="H10" s="70"/>
      <c r="I10" s="70"/>
      <c r="J10" s="56"/>
      <c r="K10" s="56"/>
      <c r="L10" s="57"/>
    </row>
    <row r="11" spans="1:12" x14ac:dyDescent="0.2">
      <c r="A11" s="68"/>
      <c r="B11" s="3" t="s">
        <v>112</v>
      </c>
      <c r="D11" s="9">
        <v>538700</v>
      </c>
      <c r="E11" s="9">
        <v>528700</v>
      </c>
      <c r="F11" s="59">
        <v>-1.8563207722294413E-2</v>
      </c>
      <c r="H11" s="70"/>
      <c r="I11" s="70"/>
      <c r="J11" s="56"/>
      <c r="K11" s="56"/>
      <c r="L11" s="57"/>
    </row>
    <row r="12" spans="1:12" x14ac:dyDescent="0.2">
      <c r="A12" s="68"/>
      <c r="B12" s="3" t="s">
        <v>109</v>
      </c>
      <c r="D12" s="9">
        <v>869800</v>
      </c>
      <c r="E12" s="9">
        <v>287100</v>
      </c>
      <c r="F12" s="59">
        <v>-0.66992412048746841</v>
      </c>
      <c r="H12" s="70"/>
      <c r="I12" s="70"/>
      <c r="J12" s="56"/>
      <c r="K12" s="56"/>
      <c r="L12" s="57"/>
    </row>
    <row r="13" spans="1:12" x14ac:dyDescent="0.2">
      <c r="A13" s="68"/>
      <c r="B13" s="3" t="s">
        <v>110</v>
      </c>
      <c r="D13" s="9">
        <v>65500</v>
      </c>
      <c r="E13" s="9">
        <v>48200</v>
      </c>
      <c r="F13" s="59">
        <v>-0.26412213740458013</v>
      </c>
      <c r="H13" s="70"/>
      <c r="I13" s="70"/>
      <c r="J13" s="56"/>
      <c r="K13" s="56"/>
      <c r="L13" s="57"/>
    </row>
    <row r="14" spans="1:12" x14ac:dyDescent="0.2">
      <c r="A14" s="68"/>
      <c r="B14" s="3" t="s">
        <v>139</v>
      </c>
      <c r="D14" s="9">
        <v>317800</v>
      </c>
      <c r="E14" s="9">
        <v>274800</v>
      </c>
      <c r="F14" s="59">
        <v>-0.13530522341095028</v>
      </c>
      <c r="H14" s="70"/>
      <c r="I14" s="70"/>
      <c r="J14" s="56"/>
      <c r="K14" s="56"/>
      <c r="L14" s="57"/>
    </row>
    <row r="15" spans="1:12" x14ac:dyDescent="0.2">
      <c r="A15" s="68"/>
      <c r="B15" s="3" t="s">
        <v>111</v>
      </c>
      <c r="D15" s="9">
        <v>250800</v>
      </c>
      <c r="E15" s="9">
        <v>258300</v>
      </c>
      <c r="F15" s="59">
        <v>2.9904306220095694E-2</v>
      </c>
      <c r="H15" s="70"/>
      <c r="I15" s="70"/>
      <c r="J15" s="56"/>
      <c r="K15" s="56"/>
      <c r="L15" s="57"/>
    </row>
    <row r="16" spans="1:12" x14ac:dyDescent="0.2">
      <c r="A16" s="68"/>
      <c r="B16" s="3" t="s">
        <v>106</v>
      </c>
      <c r="D16" s="9">
        <v>185800</v>
      </c>
      <c r="E16" s="9">
        <v>197600</v>
      </c>
      <c r="F16" s="59">
        <v>6.3509149623250813E-2</v>
      </c>
      <c r="H16" s="70"/>
      <c r="I16" s="70"/>
      <c r="J16" s="56"/>
      <c r="K16" s="56"/>
      <c r="L16" s="57"/>
    </row>
    <row r="17" spans="1:12" x14ac:dyDescent="0.2">
      <c r="A17" s="68"/>
      <c r="B17" s="3" t="s">
        <v>142</v>
      </c>
      <c r="D17" s="9">
        <v>121000</v>
      </c>
      <c r="E17" s="9">
        <v>187800</v>
      </c>
      <c r="F17" s="59">
        <v>0.55206611570247932</v>
      </c>
      <c r="H17" s="70"/>
      <c r="I17" s="70"/>
      <c r="J17" s="56"/>
      <c r="K17" s="56"/>
      <c r="L17" s="57"/>
    </row>
    <row r="18" spans="1:12" x14ac:dyDescent="0.2">
      <c r="A18" s="68"/>
      <c r="B18" s="3" t="s">
        <v>107</v>
      </c>
      <c r="D18" s="9">
        <v>172600</v>
      </c>
      <c r="E18" s="9">
        <v>177900</v>
      </c>
      <c r="F18" s="59">
        <v>3.0706836616454229E-2</v>
      </c>
      <c r="H18" s="70"/>
      <c r="I18" s="70"/>
      <c r="J18" s="56"/>
      <c r="K18" s="56"/>
      <c r="L18" s="57"/>
    </row>
    <row r="19" spans="1:12" x14ac:dyDescent="0.2">
      <c r="A19" s="68"/>
      <c r="B19" s="3" t="s">
        <v>141</v>
      </c>
      <c r="D19" s="9">
        <v>244900</v>
      </c>
      <c r="E19" s="9">
        <v>158700</v>
      </c>
      <c r="F19" s="59">
        <v>-0.35198040016333199</v>
      </c>
      <c r="H19" s="70"/>
      <c r="I19" s="70"/>
      <c r="J19" s="56"/>
      <c r="K19" s="56"/>
      <c r="L19" s="57"/>
    </row>
    <row r="20" spans="1:12" x14ac:dyDescent="0.2">
      <c r="A20" s="68"/>
      <c r="B20" s="3" t="s">
        <v>108</v>
      </c>
      <c r="D20" s="9">
        <v>34400</v>
      </c>
      <c r="E20" s="9">
        <v>115700</v>
      </c>
      <c r="F20" s="59">
        <v>2.3633720930232558</v>
      </c>
      <c r="H20" s="70"/>
      <c r="I20" s="70"/>
      <c r="J20" s="56"/>
      <c r="K20" s="56"/>
      <c r="L20" s="57"/>
    </row>
    <row r="21" spans="1:12" x14ac:dyDescent="0.2">
      <c r="A21" s="68"/>
      <c r="B21" s="3" t="s">
        <v>97</v>
      </c>
      <c r="D21" s="9">
        <v>75600</v>
      </c>
      <c r="E21" s="9">
        <v>80300</v>
      </c>
      <c r="F21" s="59">
        <v>6.2169312169312166E-2</v>
      </c>
      <c r="H21" s="70"/>
      <c r="I21" s="70"/>
      <c r="J21" s="58"/>
      <c r="K21" s="58"/>
      <c r="L21" s="57"/>
    </row>
    <row r="22" spans="1:12" x14ac:dyDescent="0.2">
      <c r="A22" s="68"/>
      <c r="B22" s="3" t="s">
        <v>102</v>
      </c>
      <c r="D22" s="9">
        <v>39200</v>
      </c>
      <c r="E22" s="9">
        <v>41700</v>
      </c>
      <c r="F22" s="59">
        <v>6.3775510204081634E-2</v>
      </c>
      <c r="H22" s="70"/>
      <c r="I22" s="70"/>
      <c r="J22" s="58"/>
      <c r="K22" s="58"/>
      <c r="L22" s="57"/>
    </row>
    <row r="23" spans="1:12" x14ac:dyDescent="0.2">
      <c r="A23" s="68"/>
      <c r="B23" s="3" t="s">
        <v>104</v>
      </c>
      <c r="D23" s="9">
        <v>16100</v>
      </c>
      <c r="E23" s="9">
        <v>12700</v>
      </c>
      <c r="F23" s="59">
        <v>-0.21118012422360249</v>
      </c>
      <c r="H23" s="70"/>
      <c r="I23" s="70"/>
      <c r="J23" s="58"/>
      <c r="K23" s="58"/>
      <c r="L23" s="57"/>
    </row>
    <row r="24" spans="1:12" x14ac:dyDescent="0.2">
      <c r="A24" s="68"/>
      <c r="B24" s="3" t="s">
        <v>140</v>
      </c>
      <c r="D24" s="9">
        <v>800</v>
      </c>
      <c r="E24" s="9">
        <v>700</v>
      </c>
      <c r="F24" s="59">
        <v>-0.125</v>
      </c>
      <c r="H24" s="70"/>
      <c r="I24" s="70"/>
      <c r="J24" s="56"/>
      <c r="K24" s="56"/>
      <c r="L24" s="57"/>
    </row>
    <row r="25" spans="1:12" ht="12" thickBot="1" x14ac:dyDescent="0.25">
      <c r="A25" s="69"/>
      <c r="B25" s="3" t="s">
        <v>100</v>
      </c>
      <c r="D25" s="9">
        <v>0</v>
      </c>
      <c r="E25" s="9">
        <v>0</v>
      </c>
      <c r="F25" s="59"/>
      <c r="H25" s="70"/>
      <c r="I25" s="70"/>
      <c r="J25" s="56"/>
      <c r="K25" s="56"/>
      <c r="L25" s="57"/>
    </row>
    <row r="26" spans="1:12" ht="12.75" thickTop="1" thickBot="1" x14ac:dyDescent="0.25">
      <c r="A26" s="51"/>
      <c r="B26" s="51"/>
      <c r="C26" s="51"/>
      <c r="D26" s="46">
        <v>20211700</v>
      </c>
      <c r="E26" s="46">
        <v>22169500</v>
      </c>
      <c r="F26" s="47">
        <f>(E26-D26)/D26</f>
        <v>9.6864687285087347E-2</v>
      </c>
      <c r="H26" s="55"/>
      <c r="I26" s="55"/>
      <c r="J26" s="55"/>
      <c r="K26" s="55"/>
      <c r="L26" s="55"/>
    </row>
    <row r="27" spans="1:12" ht="12" thickTop="1" x14ac:dyDescent="0.2">
      <c r="A27" s="67" t="s">
        <v>7</v>
      </c>
      <c r="B27" s="3" t="s">
        <v>116</v>
      </c>
      <c r="D27" s="9">
        <v>7714400</v>
      </c>
      <c r="E27" s="9">
        <v>8132500</v>
      </c>
      <c r="F27" s="59">
        <v>5.4197345224515192E-2</v>
      </c>
    </row>
    <row r="28" spans="1:12" x14ac:dyDescent="0.2">
      <c r="A28" s="68"/>
      <c r="B28" s="3" t="s">
        <v>113</v>
      </c>
      <c r="D28" s="9">
        <v>461200</v>
      </c>
      <c r="E28" s="9">
        <v>448300</v>
      </c>
      <c r="F28" s="59">
        <v>-2.7970511708586297E-2</v>
      </c>
    </row>
    <row r="29" spans="1:12" x14ac:dyDescent="0.2">
      <c r="A29" s="68"/>
      <c r="B29" s="3" t="s">
        <v>115</v>
      </c>
      <c r="D29" s="9">
        <v>102500</v>
      </c>
      <c r="E29" s="9">
        <v>100400</v>
      </c>
      <c r="F29" s="59">
        <v>-2.0487804878048781E-2</v>
      </c>
    </row>
    <row r="30" spans="1:12" x14ac:dyDescent="0.2">
      <c r="A30" s="68"/>
      <c r="B30" s="3" t="s">
        <v>118</v>
      </c>
      <c r="D30" s="9">
        <v>85100</v>
      </c>
      <c r="E30" s="9">
        <v>80800</v>
      </c>
      <c r="F30" s="59">
        <v>-5.0528789659224443E-2</v>
      </c>
    </row>
    <row r="31" spans="1:12" x14ac:dyDescent="0.2">
      <c r="A31" s="68"/>
      <c r="B31" s="3" t="s">
        <v>117</v>
      </c>
      <c r="D31" s="9">
        <v>51600</v>
      </c>
      <c r="E31" s="9">
        <v>66400</v>
      </c>
      <c r="F31" s="59">
        <v>0.2868217054263566</v>
      </c>
    </row>
    <row r="32" spans="1:12" x14ac:dyDescent="0.2">
      <c r="A32" s="68"/>
      <c r="B32" s="3" t="s">
        <v>119</v>
      </c>
      <c r="D32" s="9">
        <v>57800</v>
      </c>
      <c r="E32" s="9">
        <v>55300</v>
      </c>
      <c r="F32" s="59">
        <v>-4.3252595155709339E-2</v>
      </c>
    </row>
    <row r="33" spans="1:6" ht="12" thickBot="1" x14ac:dyDescent="0.25">
      <c r="A33" s="69"/>
      <c r="B33" s="3" t="s">
        <v>114</v>
      </c>
      <c r="D33" s="9">
        <v>22700</v>
      </c>
      <c r="E33" s="9">
        <v>33800</v>
      </c>
      <c r="F33" s="59">
        <v>0.48898678414096919</v>
      </c>
    </row>
    <row r="34" spans="1:6" ht="12.75" thickTop="1" thickBot="1" x14ac:dyDescent="0.25">
      <c r="A34" s="51"/>
      <c r="B34" s="51"/>
      <c r="C34" s="51"/>
      <c r="D34" s="49">
        <v>8495300</v>
      </c>
      <c r="E34" s="49">
        <v>8917500</v>
      </c>
      <c r="F34" s="47">
        <f>(E34-D34)/D34</f>
        <v>4.969806834367238E-2</v>
      </c>
    </row>
    <row r="35" spans="1:6" ht="12" thickTop="1" x14ac:dyDescent="0.2">
      <c r="A35" s="3" t="s">
        <v>134</v>
      </c>
      <c r="B35" s="3" t="s">
        <v>132</v>
      </c>
      <c r="D35" s="9">
        <v>448900</v>
      </c>
      <c r="E35" s="9">
        <v>549900</v>
      </c>
      <c r="F35" s="59">
        <v>0.22499443083092002</v>
      </c>
    </row>
    <row r="36" spans="1:6" x14ac:dyDescent="0.2">
      <c r="A36" s="3" t="s">
        <v>134</v>
      </c>
      <c r="B36" s="3" t="s">
        <v>130</v>
      </c>
      <c r="D36" s="9">
        <v>152500</v>
      </c>
      <c r="E36" s="9">
        <v>172900</v>
      </c>
      <c r="F36" s="59">
        <v>0.13377049180327868</v>
      </c>
    </row>
    <row r="37" spans="1:6" x14ac:dyDescent="0.2">
      <c r="A37" s="3" t="s">
        <v>32</v>
      </c>
      <c r="B37" s="3" t="s">
        <v>121</v>
      </c>
      <c r="D37" s="9">
        <v>99600</v>
      </c>
      <c r="E37" s="9">
        <v>96100</v>
      </c>
      <c r="F37" s="59">
        <v>-3.5140562248995984E-2</v>
      </c>
    </row>
    <row r="38" spans="1:6" x14ac:dyDescent="0.2">
      <c r="A38" s="3" t="s">
        <v>27</v>
      </c>
      <c r="B38" s="3" t="s">
        <v>123</v>
      </c>
      <c r="D38" s="9">
        <v>85600</v>
      </c>
      <c r="E38" s="9">
        <v>88900</v>
      </c>
      <c r="F38" s="59">
        <v>3.8551401869158876E-2</v>
      </c>
    </row>
    <row r="39" spans="1:6" x14ac:dyDescent="0.2">
      <c r="A39" s="3" t="s">
        <v>30</v>
      </c>
      <c r="B39" s="3" t="s">
        <v>127</v>
      </c>
      <c r="D39" s="9">
        <v>88600</v>
      </c>
      <c r="E39" s="9">
        <v>86400</v>
      </c>
      <c r="F39" s="59">
        <v>-2.4830699774266364E-2</v>
      </c>
    </row>
    <row r="40" spans="1:6" x14ac:dyDescent="0.2">
      <c r="A40" s="3" t="s">
        <v>32</v>
      </c>
      <c r="B40" s="3" t="s">
        <v>120</v>
      </c>
      <c r="D40" s="9">
        <v>66800</v>
      </c>
      <c r="E40" s="9">
        <v>71300</v>
      </c>
      <c r="F40" s="59">
        <v>6.7365269461077848E-2</v>
      </c>
    </row>
    <row r="41" spans="1:6" x14ac:dyDescent="0.2">
      <c r="A41" s="3" t="s">
        <v>134</v>
      </c>
      <c r="B41" s="3" t="s">
        <v>129</v>
      </c>
      <c r="D41" s="9">
        <v>28700</v>
      </c>
      <c r="E41" s="9">
        <v>32800</v>
      </c>
      <c r="F41" s="59">
        <v>0.14285714285714285</v>
      </c>
    </row>
    <row r="42" spans="1:6" x14ac:dyDescent="0.2">
      <c r="A42" s="3" t="s">
        <v>32</v>
      </c>
      <c r="B42" s="3" t="s">
        <v>124</v>
      </c>
      <c r="D42" s="9">
        <v>30400</v>
      </c>
      <c r="E42" s="9">
        <v>31200</v>
      </c>
      <c r="F42" s="59">
        <v>2.6315789473684209E-2</v>
      </c>
    </row>
    <row r="43" spans="1:6" x14ac:dyDescent="0.2">
      <c r="A43" s="3" t="s">
        <v>134</v>
      </c>
      <c r="B43" s="3" t="s">
        <v>131</v>
      </c>
      <c r="D43" s="9">
        <v>24000</v>
      </c>
      <c r="E43" s="9">
        <v>25400</v>
      </c>
      <c r="F43" s="59">
        <v>5.8333333333333334E-2</v>
      </c>
    </row>
    <row r="44" spans="1:6" x14ac:dyDescent="0.2">
      <c r="A44" s="3" t="s">
        <v>32</v>
      </c>
      <c r="B44" s="3" t="s">
        <v>128</v>
      </c>
      <c r="D44" s="9">
        <v>21700</v>
      </c>
      <c r="E44" s="9">
        <v>23700</v>
      </c>
      <c r="F44" s="59">
        <v>9.2165898617511524E-2</v>
      </c>
    </row>
    <row r="45" spans="1:6" x14ac:dyDescent="0.2">
      <c r="A45" s="3" t="s">
        <v>24</v>
      </c>
      <c r="B45" s="3" t="s">
        <v>122</v>
      </c>
      <c r="D45" s="9">
        <v>16000</v>
      </c>
      <c r="E45" s="9">
        <v>17900</v>
      </c>
      <c r="F45" s="59">
        <v>0.11874999999999999</v>
      </c>
    </row>
    <row r="46" spans="1:6" x14ac:dyDescent="0.2">
      <c r="A46" s="3" t="s">
        <v>30</v>
      </c>
      <c r="B46" s="3" t="s">
        <v>126</v>
      </c>
      <c r="D46" s="9">
        <v>9300</v>
      </c>
      <c r="E46" s="9">
        <v>12300</v>
      </c>
      <c r="F46" s="59">
        <v>0.32258064516129031</v>
      </c>
    </row>
    <row r="47" spans="1:6" ht="12" thickBot="1" x14ac:dyDescent="0.25">
      <c r="A47" s="3" t="s">
        <v>133</v>
      </c>
      <c r="B47" s="3" t="s">
        <v>125</v>
      </c>
      <c r="D47" s="9">
        <v>4900</v>
      </c>
      <c r="E47" s="9">
        <v>9300</v>
      </c>
      <c r="F47" s="59">
        <v>0.89795918367346939</v>
      </c>
    </row>
    <row r="48" spans="1:6" ht="12.75" thickTop="1" thickBot="1" x14ac:dyDescent="0.25">
      <c r="A48" s="51"/>
      <c r="B48" s="51"/>
      <c r="C48" s="51"/>
      <c r="D48" s="49">
        <v>1077000</v>
      </c>
      <c r="E48" s="49">
        <v>1218200</v>
      </c>
      <c r="F48" s="47">
        <f>(E48-D48)/D48</f>
        <v>0.13110492107706592</v>
      </c>
    </row>
    <row r="49" spans="1:6" ht="12" thickTop="1" x14ac:dyDescent="0.2">
      <c r="A49" s="52" t="s">
        <v>136</v>
      </c>
      <c r="B49" s="52"/>
      <c r="C49" s="52"/>
      <c r="D49" s="50">
        <v>29784000</v>
      </c>
      <c r="E49" s="50">
        <v>32305200</v>
      </c>
      <c r="F49" s="48">
        <f>(E49-D49)/D49</f>
        <v>8.4649476228847706E-2</v>
      </c>
    </row>
    <row r="51" spans="1:6" s="6" customFormat="1" x14ac:dyDescent="0.2">
      <c r="A51" s="6" t="s">
        <v>145</v>
      </c>
    </row>
  </sheetData>
  <mergeCells count="24">
    <mergeCell ref="A4:C4"/>
    <mergeCell ref="A5:A25"/>
    <mergeCell ref="H10:I10"/>
    <mergeCell ref="H11:I11"/>
    <mergeCell ref="H12:I12"/>
    <mergeCell ref="H13:I13"/>
    <mergeCell ref="H21:I21"/>
    <mergeCell ref="H22:I22"/>
    <mergeCell ref="A27:A33"/>
    <mergeCell ref="H5:I5"/>
    <mergeCell ref="H6:I6"/>
    <mergeCell ref="H7:I7"/>
    <mergeCell ref="H8:I8"/>
    <mergeCell ref="H9:I9"/>
    <mergeCell ref="H23:I23"/>
    <mergeCell ref="H24:I24"/>
    <mergeCell ref="H25:I25"/>
    <mergeCell ref="H14:I14"/>
    <mergeCell ref="H15:I15"/>
    <mergeCell ref="H16:I16"/>
    <mergeCell ref="H17:I17"/>
    <mergeCell ref="H18:I18"/>
    <mergeCell ref="H19:I19"/>
    <mergeCell ref="H20:I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Tableau 1</vt:lpstr>
      <vt:lpstr>Tableau 2</vt:lpstr>
      <vt:lpstr>Tableau3</vt:lpstr>
      <vt:lpstr>Tableau 4</vt:lpstr>
      <vt:lpstr>Tableau 5</vt:lpstr>
      <vt:lpstr>Tableau 6</vt:lpstr>
      <vt:lpstr>Tableau 7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tristan.picard tristan.picard</dc:creator>
  <dc:description/>
  <cp:lastModifiedBy>edwige.millery</cp:lastModifiedBy>
  <cp:revision>19</cp:revision>
  <dcterms:created xsi:type="dcterms:W3CDTF">2018-03-22T13:29:56Z</dcterms:created>
  <dcterms:modified xsi:type="dcterms:W3CDTF">2019-06-12T14:14:37Z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Ministère de la Culture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