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DEPS\ACTIVITE\Z-CHIFFRES CLES\CHIFFRES CLES 2019\CHIFFRES CLES 2019_Fiches déposées\CHIFFRES CLES 2019_Données\"/>
    </mc:Choice>
  </mc:AlternateContent>
  <bookViews>
    <workbookView xWindow="0" yWindow="0" windowWidth="15540" windowHeight="12075" firstSheet="4" activeTab="6"/>
  </bookViews>
  <sheets>
    <sheet name="SOMMAIRE" sheetId="5" r:id="rId1"/>
    <sheet name="Tab 1 Caractéristiq profession " sheetId="2" r:id="rId2"/>
    <sheet name="Graph 1 VA archi" sheetId="1" r:id="rId3"/>
    <sheet name="Tab2 Travaux archi privé public" sheetId="3" r:id="rId4"/>
    <sheet name="Tab3 Travaux archi neuf rénov" sheetId="4" r:id="rId5"/>
    <sheet name="Graphique 2 Répart privé public" sheetId="6" r:id="rId6"/>
    <sheet name="Graphique2 Nature des travaux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" i="3" l="1"/>
  <c r="U7" i="3"/>
  <c r="L7" i="3"/>
  <c r="K7" i="3"/>
  <c r="M7" i="3"/>
  <c r="N7" i="3"/>
  <c r="O7" i="3"/>
  <c r="P7" i="3"/>
  <c r="Q7" i="3"/>
  <c r="R7" i="3"/>
  <c r="S7" i="3"/>
  <c r="T5" i="3"/>
  <c r="T7" i="3"/>
  <c r="J7" i="3"/>
  <c r="I7" i="3"/>
  <c r="B7" i="3"/>
  <c r="C7" i="3"/>
  <c r="D7" i="3"/>
  <c r="E7" i="3"/>
  <c r="F7" i="3"/>
  <c r="G7" i="3"/>
  <c r="H7" i="3"/>
</calcChain>
</file>

<file path=xl/sharedStrings.xml><?xml version="1.0" encoding="utf-8"?>
<sst xmlns="http://schemas.openxmlformats.org/spreadsheetml/2006/main" count="60" uniqueCount="52">
  <si>
    <t>ARCHITECTES</t>
  </si>
  <si>
    <t>Architectes libéraux</t>
  </si>
  <si>
    <t>312F</t>
  </si>
  <si>
    <t>Architectes salariés</t>
  </si>
  <si>
    <t>382B</t>
  </si>
  <si>
    <t>Code PCS</t>
  </si>
  <si>
    <t>Effectifs</t>
  </si>
  <si>
    <t>Caractéristiques socio-démographiques (en %)</t>
  </si>
  <si>
    <t>Caractéristiques de l'emploi (en %)</t>
  </si>
  <si>
    <t>Femmes</t>
  </si>
  <si>
    <t>Moins de 40 ans</t>
  </si>
  <si>
    <t>Bac + 3 ou plus</t>
  </si>
  <si>
    <t>Résidents en Île-de-France</t>
  </si>
  <si>
    <t>Non-salariés</t>
  </si>
  <si>
    <t>Parmi les salariés :</t>
  </si>
  <si>
    <t>CDD et autres formes de contrats temporaires</t>
  </si>
  <si>
    <t>Travail à temps partiel</t>
  </si>
  <si>
    <t>Tableau 1 : Caractéristiques de la profession d'architecte en 2015</t>
  </si>
  <si>
    <t>Total</t>
  </si>
  <si>
    <t>Maître d'ouvrage privé (%)</t>
  </si>
  <si>
    <t>Maître d'ouvrage public (%)</t>
  </si>
  <si>
    <t>Travaux neufs</t>
  </si>
  <si>
    <t>Entretien - rénovation</t>
  </si>
  <si>
    <t>Part du neuf</t>
  </si>
  <si>
    <t>Part de l'entretien-rénovation</t>
  </si>
  <si>
    <t>Graphique 1 : Valeur ajoutée de la branche architecture, 1995-2016</t>
  </si>
  <si>
    <t>Tableau 2 : Montant des travaux des architectes pour les maîtres d'ouvrage</t>
  </si>
  <si>
    <t>Total  en euros constants</t>
  </si>
  <si>
    <t>SOMMAIRE</t>
  </si>
  <si>
    <t>%</t>
  </si>
  <si>
    <t>Tableau 3 : Montant des travaux des architectes par nature des travaux, 2006-2016</t>
  </si>
  <si>
    <t>Souce : Mutuelle des architectes français MAF/DEPS, Ministère de la Culture, 2019</t>
  </si>
  <si>
    <t>En millions d'euros constants 2017 et %</t>
  </si>
  <si>
    <t>euros courants à partir 2005</t>
  </si>
  <si>
    <t>Années</t>
  </si>
  <si>
    <t>Graphique 2 - Répartition du montant des travaux des architectes par type de maître d'ouvrage, 2006-2017</t>
  </si>
  <si>
    <t>En milliards d'euros constants 2017</t>
  </si>
  <si>
    <t>Millions d'euros constants 2017</t>
  </si>
  <si>
    <t>2007/2017</t>
  </si>
  <si>
    <t>Tableau 3 : Montant des travaux des architectes par nature des travaux, 2007-2017</t>
  </si>
  <si>
    <t>Tableau 2 : Montant des travaux des architectes pour les maîtres d'ouvrage, 2007-2017</t>
  </si>
  <si>
    <t>Graphique 3 - Montant  des travaux des architectes par nature de travaux, 2007-2017</t>
  </si>
  <si>
    <t>Tableau 1 : Caractéristiques de la profession d'architecte en 2016</t>
  </si>
  <si>
    <t>2017p</t>
  </si>
  <si>
    <t>Milliards d'euros constants 2017</t>
  </si>
  <si>
    <t>Source : Insee, enquêtes Emploi 2015 à 2017 pour la France/Deps, Ministère de la Culture, 2019</t>
  </si>
  <si>
    <r>
      <t>p</t>
    </r>
    <r>
      <rPr>
        <sz val="8"/>
        <color theme="1"/>
        <rFont val="Calibri"/>
        <family val="2"/>
        <scheme val="minor"/>
      </rPr>
      <t xml:space="preserve"> : données provisoires pour 2017</t>
    </r>
  </si>
  <si>
    <t>Architecture euros courants</t>
  </si>
  <si>
    <t>IPCH</t>
  </si>
  <si>
    <t>Architecture euros constants</t>
  </si>
  <si>
    <t>Graphique 1 : Valeur ajoutée de la branche architecture, 1996-2017</t>
  </si>
  <si>
    <t>Source : Insee, comptes nationaux – base 2014 / DEPS, Ministère de la culture,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</si>
</sst>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#,##0.00&quot;    &quot;;&quot;-&quot;#,##0.00&quot;    &quot;;&quot; &quot;&quot;-&quot;#&quot;    &quot;;@&quot; &quot;"/>
    <numFmt numFmtId="165" formatCode="&quot; &quot;#,##0&quot;    &quot;;&quot;-&quot;#,##0&quot;    &quot;;&quot; &quot;&quot;-&quot;#&quot;    &quot;;@&quot; &quot;"/>
    <numFmt numFmtId="166" formatCode="0.0%"/>
    <numFmt numFmtId="167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Liberation Sans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color theme="2"/>
      <name val="Arial"/>
      <family val="2"/>
    </font>
    <font>
      <sz val="8"/>
      <color theme="2"/>
      <name val="Arial"/>
      <family val="2"/>
    </font>
    <font>
      <sz val="8"/>
      <color theme="6" tint="0.79998168889431442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2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9"/>
      <name val="Arial"/>
      <family val="2"/>
    </font>
    <font>
      <sz val="11"/>
      <color theme="2" tint="-0.499984740745262"/>
      <name val="Calibri"/>
      <family val="2"/>
      <scheme val="minor"/>
    </font>
    <font>
      <b/>
      <sz val="10"/>
      <name val="Arial"/>
      <family val="2"/>
    </font>
    <font>
      <i/>
      <sz val="8"/>
      <color theme="1"/>
      <name val="Arial"/>
      <family val="2"/>
    </font>
    <font>
      <sz val="11"/>
      <color theme="2"/>
      <name val="Calibri"/>
      <family val="2"/>
      <scheme val="minor"/>
    </font>
    <font>
      <sz val="8"/>
      <color rgb="FFFF0000"/>
      <name val="Arial"/>
      <family val="2"/>
    </font>
    <font>
      <sz val="8"/>
      <color theme="0" tint="-0.14999847407452621"/>
      <name val="Arial"/>
      <family val="2"/>
    </font>
    <font>
      <b/>
      <sz val="8"/>
      <color theme="0" tint="-0.14999847407452621"/>
      <name val="Arial"/>
      <family val="2"/>
    </font>
    <font>
      <sz val="11"/>
      <color theme="0" tint="-0.1499984740745262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5">
    <xf numFmtId="0" fontId="0" fillId="0" borderId="0"/>
    <xf numFmtId="0" fontId="1" fillId="0" borderId="0"/>
    <xf numFmtId="164" fontId="1" fillId="0" borderId="0"/>
    <xf numFmtId="9" fontId="6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1" applyFont="1" applyAlignment="1">
      <alignment horizontal="left" vertical="center" wrapText="1"/>
    </xf>
    <xf numFmtId="3" fontId="3" fillId="0" borderId="0" xfId="1" applyNumberFormat="1" applyFont="1" applyFill="1" applyBorder="1" applyAlignment="1">
      <alignment horizontal="right" vertical="center" wrapText="1"/>
    </xf>
    <xf numFmtId="165" fontId="2" fillId="0" borderId="0" xfId="2" applyNumberFormat="1" applyFont="1" applyFill="1" applyBorder="1" applyAlignment="1" applyProtection="1">
      <alignment horizontal="center" vertical="center" wrapText="1"/>
    </xf>
    <xf numFmtId="0" fontId="4" fillId="0" borderId="0" xfId="1" applyFont="1" applyAlignment="1">
      <alignment horizontal="left" vertical="center" wrapText="1" indent="1"/>
    </xf>
    <xf numFmtId="3" fontId="5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 applyFill="1"/>
    <xf numFmtId="0" fontId="8" fillId="0" borderId="3" xfId="0" applyFont="1" applyBorder="1" applyAlignment="1">
      <alignment horizontal="center"/>
    </xf>
    <xf numFmtId="0" fontId="8" fillId="0" borderId="0" xfId="0" applyFont="1" applyFill="1" applyBorder="1"/>
    <xf numFmtId="0" fontId="8" fillId="0" borderId="5" xfId="0" applyFont="1" applyFill="1" applyBorder="1"/>
    <xf numFmtId="0" fontId="8" fillId="0" borderId="4" xfId="0" applyFont="1" applyFill="1" applyBorder="1"/>
    <xf numFmtId="3" fontId="11" fillId="0" borderId="0" xfId="0" applyNumberFormat="1" applyFont="1" applyFill="1" applyBorder="1"/>
    <xf numFmtId="3" fontId="11" fillId="0" borderId="4" xfId="0" applyNumberFormat="1" applyFont="1" applyFill="1" applyBorder="1"/>
    <xf numFmtId="0" fontId="12" fillId="0" borderId="0" xfId="0" applyFont="1"/>
    <xf numFmtId="0" fontId="4" fillId="0" borderId="0" xfId="0" applyFont="1"/>
    <xf numFmtId="0" fontId="2" fillId="0" borderId="0" xfId="0" applyFont="1"/>
    <xf numFmtId="9" fontId="4" fillId="0" borderId="0" xfId="0" applyNumberFormat="1" applyFont="1"/>
    <xf numFmtId="0" fontId="13" fillId="0" borderId="0" xfId="0" applyFont="1"/>
    <xf numFmtId="2" fontId="15" fillId="0" borderId="0" xfId="0" applyNumberFormat="1" applyFont="1"/>
    <xf numFmtId="3" fontId="13" fillId="0" borderId="0" xfId="0" applyNumberFormat="1" applyFont="1"/>
    <xf numFmtId="3" fontId="16" fillId="0" borderId="0" xfId="0" applyNumberFormat="1" applyFont="1"/>
    <xf numFmtId="9" fontId="13" fillId="0" borderId="0" xfId="3" applyNumberFormat="1" applyFont="1"/>
    <xf numFmtId="9" fontId="13" fillId="0" borderId="11" xfId="0" applyNumberFormat="1" applyFont="1" applyBorder="1"/>
    <xf numFmtId="0" fontId="13" fillId="0" borderId="11" xfId="0" applyFont="1" applyBorder="1"/>
    <xf numFmtId="0" fontId="14" fillId="0" borderId="12" xfId="0" applyFont="1" applyBorder="1"/>
    <xf numFmtId="0" fontId="18" fillId="0" borderId="0" xfId="4" applyFont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21" fillId="0" borderId="0" xfId="0" applyFont="1"/>
    <xf numFmtId="0" fontId="20" fillId="0" borderId="0" xfId="0" applyFont="1"/>
    <xf numFmtId="0" fontId="19" fillId="0" borderId="0" xfId="0" applyFont="1" applyAlignment="1">
      <alignment horizontal="center"/>
    </xf>
    <xf numFmtId="3" fontId="4" fillId="0" borderId="0" xfId="0" applyNumberFormat="1" applyFont="1"/>
    <xf numFmtId="1" fontId="4" fillId="0" borderId="0" xfId="0" applyNumberFormat="1" applyFont="1"/>
    <xf numFmtId="0" fontId="22" fillId="0" borderId="0" xfId="0" applyFont="1"/>
    <xf numFmtId="0" fontId="7" fillId="0" borderId="0" xfId="0" applyFont="1" applyFill="1"/>
    <xf numFmtId="0" fontId="8" fillId="0" borderId="0" xfId="0" applyFont="1" applyFill="1"/>
    <xf numFmtId="0" fontId="11" fillId="0" borderId="3" xfId="0" applyFont="1" applyFill="1" applyBorder="1"/>
    <xf numFmtId="0" fontId="11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7" fillId="0" borderId="3" xfId="0" applyFont="1" applyFill="1" applyBorder="1"/>
    <xf numFmtId="3" fontId="10" fillId="0" borderId="3" xfId="0" applyNumberFormat="1" applyFont="1" applyFill="1" applyBorder="1"/>
    <xf numFmtId="3" fontId="7" fillId="0" borderId="3" xfId="0" applyNumberFormat="1" applyFont="1" applyFill="1" applyBorder="1"/>
    <xf numFmtId="3" fontId="11" fillId="0" borderId="0" xfId="0" applyNumberFormat="1" applyFont="1" applyFill="1"/>
    <xf numFmtId="3" fontId="8" fillId="0" borderId="0" xfId="0" applyNumberFormat="1" applyFont="1" applyFill="1"/>
    <xf numFmtId="3" fontId="8" fillId="0" borderId="4" xfId="0" applyNumberFormat="1" applyFont="1" applyFill="1" applyBorder="1"/>
    <xf numFmtId="0" fontId="8" fillId="0" borderId="6" xfId="0" applyFont="1" applyFill="1" applyBorder="1"/>
    <xf numFmtId="166" fontId="11" fillId="0" borderId="7" xfId="3" applyNumberFormat="1" applyFont="1" applyFill="1" applyBorder="1"/>
    <xf numFmtId="9" fontId="4" fillId="0" borderId="7" xfId="3" applyNumberFormat="1" applyFont="1" applyFill="1" applyBorder="1"/>
    <xf numFmtId="0" fontId="8" fillId="0" borderId="8" xfId="0" applyFont="1" applyFill="1" applyBorder="1"/>
    <xf numFmtId="166" fontId="11" fillId="0" borderId="9" xfId="3" applyNumberFormat="1" applyFont="1" applyFill="1" applyBorder="1"/>
    <xf numFmtId="9" fontId="4" fillId="0" borderId="9" xfId="3" applyNumberFormat="1" applyFont="1" applyFill="1" applyBorder="1"/>
    <xf numFmtId="9" fontId="4" fillId="0" borderId="10" xfId="3" applyNumberFormat="1" applyFont="1" applyFill="1" applyBorder="1"/>
    <xf numFmtId="9" fontId="4" fillId="0" borderId="5" xfId="3" applyNumberFormat="1" applyFont="1" applyFill="1" applyBorder="1"/>
    <xf numFmtId="9" fontId="4" fillId="0" borderId="13" xfId="3" applyNumberFormat="1" applyFont="1" applyFill="1" applyBorder="1"/>
    <xf numFmtId="0" fontId="15" fillId="0" borderId="0" xfId="0" applyFont="1"/>
    <xf numFmtId="3" fontId="10" fillId="0" borderId="0" xfId="0" applyNumberFormat="1" applyFont="1"/>
    <xf numFmtId="0" fontId="15" fillId="0" borderId="11" xfId="0" applyFont="1" applyBorder="1"/>
    <xf numFmtId="0" fontId="23" fillId="0" borderId="0" xfId="0" applyFont="1"/>
    <xf numFmtId="0" fontId="24" fillId="0" borderId="0" xfId="0" applyFont="1"/>
    <xf numFmtId="9" fontId="13" fillId="0" borderId="0" xfId="0" applyNumberFormat="1" applyFont="1"/>
    <xf numFmtId="0" fontId="25" fillId="0" borderId="3" xfId="0" applyFont="1" applyFill="1" applyBorder="1" applyAlignment="1">
      <alignment horizontal="center"/>
    </xf>
    <xf numFmtId="3" fontId="26" fillId="0" borderId="3" xfId="0" applyNumberFormat="1" applyFont="1" applyFill="1" applyBorder="1"/>
    <xf numFmtId="3" fontId="25" fillId="0" borderId="0" xfId="0" applyNumberFormat="1" applyFont="1" applyFill="1"/>
    <xf numFmtId="3" fontId="25" fillId="0" borderId="4" xfId="0" applyNumberFormat="1" applyFont="1" applyFill="1" applyBorder="1"/>
    <xf numFmtId="9" fontId="25" fillId="0" borderId="7" xfId="3" applyNumberFormat="1" applyFont="1" applyFill="1" applyBorder="1"/>
    <xf numFmtId="9" fontId="25" fillId="0" borderId="9" xfId="3" applyNumberFormat="1" applyFont="1" applyFill="1" applyBorder="1"/>
    <xf numFmtId="0" fontId="25" fillId="0" borderId="3" xfId="0" applyFont="1" applyBorder="1" applyAlignment="1">
      <alignment horizontal="center"/>
    </xf>
    <xf numFmtId="3" fontId="26" fillId="0" borderId="0" xfId="0" applyNumberFormat="1" applyFont="1"/>
    <xf numFmtId="0" fontId="27" fillId="0" borderId="0" xfId="0" applyFont="1"/>
    <xf numFmtId="3" fontId="28" fillId="0" borderId="0" xfId="0" applyNumberFormat="1" applyFont="1"/>
    <xf numFmtId="9" fontId="28" fillId="0" borderId="0" xfId="3" applyNumberFormat="1" applyFont="1"/>
    <xf numFmtId="0" fontId="25" fillId="0" borderId="0" xfId="0" applyFont="1"/>
    <xf numFmtId="9" fontId="25" fillId="0" borderId="0" xfId="0" applyNumberFormat="1" applyFont="1"/>
    <xf numFmtId="0" fontId="29" fillId="0" borderId="0" xfId="0" applyFont="1"/>
    <xf numFmtId="0" fontId="26" fillId="0" borderId="0" xfId="0" applyFont="1"/>
    <xf numFmtId="3" fontId="25" fillId="0" borderId="0" xfId="0" applyNumberFormat="1" applyFont="1"/>
    <xf numFmtId="0" fontId="13" fillId="2" borderId="0" xfId="0" applyFont="1" applyFill="1"/>
    <xf numFmtId="0" fontId="9" fillId="2" borderId="0" xfId="0" applyFont="1" applyFill="1"/>
    <xf numFmtId="167" fontId="4" fillId="0" borderId="0" xfId="0" applyNumberFormat="1" applyFont="1"/>
    <xf numFmtId="167" fontId="2" fillId="0" borderId="0" xfId="0" applyNumberFormat="1" applyFont="1"/>
    <xf numFmtId="0" fontId="22" fillId="0" borderId="0" xfId="1" applyFont="1"/>
    <xf numFmtId="0" fontId="2" fillId="0" borderId="1" xfId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</cellXfs>
  <cellStyles count="5">
    <cellStyle name="Excel_BuiltIn_Comma" xfId="2"/>
    <cellStyle name="Lien hypertexte" xfId="4" builtinId="8"/>
    <cellStyle name="Normal" xfId="0" builtinId="0"/>
    <cellStyle name="Normal 2" xfId="1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C12" sqref="C12"/>
    </sheetView>
  </sheetViews>
  <sheetFormatPr baseColWidth="10" defaultRowHeight="11.25" x14ac:dyDescent="0.2"/>
  <cols>
    <col min="1" max="16384" width="11.42578125" style="18"/>
  </cols>
  <sheetData>
    <row r="1" spans="1:2" x14ac:dyDescent="0.2">
      <c r="A1" s="19" t="s">
        <v>28</v>
      </c>
    </row>
    <row r="5" spans="1:2" x14ac:dyDescent="0.2">
      <c r="B5" s="29" t="s">
        <v>17</v>
      </c>
    </row>
    <row r="6" spans="1:2" x14ac:dyDescent="0.2">
      <c r="B6" s="29" t="s">
        <v>25</v>
      </c>
    </row>
    <row r="7" spans="1:2" x14ac:dyDescent="0.2">
      <c r="B7" s="29" t="s">
        <v>26</v>
      </c>
    </row>
    <row r="8" spans="1:2" x14ac:dyDescent="0.2">
      <c r="B8" s="29" t="s">
        <v>30</v>
      </c>
    </row>
  </sheetData>
  <hyperlinks>
    <hyperlink ref="B5" location="'Tab 1 Caractéristiq profession '!A1" display="Tableau 1 : Caractéristiques de la profession d'architecte en 2015"/>
    <hyperlink ref="B6" location="'Graph 1 VA archi'!A1" display="Graphique 1 : Valeur ajoutée de la branche architecture, 1995-2016"/>
    <hyperlink ref="B7" location="'Tab2 Travaux archi privé publi'!A1" display="Tableau 2 : Montant des travaux des architectes pour les maîtres d'ouvrage"/>
    <hyperlink ref="B8" location="'Tab3 Travaux archi neuf rénov'!A1" display="Tableau 3 : Montant des travaux des architectes par nature des travaux, 2006-2016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I9" sqref="I9"/>
    </sheetView>
  </sheetViews>
  <sheetFormatPr baseColWidth="10" defaultRowHeight="11.25" x14ac:dyDescent="0.2"/>
  <cols>
    <col min="1" max="16384" width="11.42578125" style="18"/>
  </cols>
  <sheetData>
    <row r="1" spans="1:10" x14ac:dyDescent="0.2">
      <c r="A1" s="19" t="s">
        <v>42</v>
      </c>
    </row>
    <row r="2" spans="1:10" x14ac:dyDescent="0.2">
      <c r="A2" s="18" t="s">
        <v>29</v>
      </c>
    </row>
    <row r="4" spans="1:10" x14ac:dyDescent="0.2">
      <c r="A4" s="6"/>
      <c r="B4" s="85" t="s">
        <v>5</v>
      </c>
      <c r="C4" s="86" t="s">
        <v>6</v>
      </c>
      <c r="D4" s="87" t="s">
        <v>7</v>
      </c>
      <c r="E4" s="87"/>
      <c r="F4" s="87"/>
      <c r="G4" s="87"/>
      <c r="H4" s="87" t="s">
        <v>8</v>
      </c>
      <c r="I4" s="87"/>
      <c r="J4" s="87"/>
    </row>
    <row r="5" spans="1:10" x14ac:dyDescent="0.2">
      <c r="A5" s="6"/>
      <c r="B5" s="85"/>
      <c r="C5" s="86"/>
      <c r="D5" s="85" t="s">
        <v>9</v>
      </c>
      <c r="E5" s="85" t="s">
        <v>10</v>
      </c>
      <c r="F5" s="85" t="s">
        <v>11</v>
      </c>
      <c r="G5" s="85" t="s">
        <v>12</v>
      </c>
      <c r="H5" s="85" t="s">
        <v>13</v>
      </c>
      <c r="I5" s="88" t="s">
        <v>14</v>
      </c>
      <c r="J5" s="88"/>
    </row>
    <row r="6" spans="1:10" ht="56.25" x14ac:dyDescent="0.2">
      <c r="A6" s="6"/>
      <c r="B6" s="85"/>
      <c r="C6" s="86"/>
      <c r="D6" s="85"/>
      <c r="E6" s="85"/>
      <c r="F6" s="85"/>
      <c r="G6" s="85"/>
      <c r="H6" s="85"/>
      <c r="I6" s="7" t="s">
        <v>15</v>
      </c>
      <c r="J6" s="7" t="s">
        <v>16</v>
      </c>
    </row>
    <row r="8" spans="1:10" ht="22.5" x14ac:dyDescent="0.2">
      <c r="A8" s="1" t="s">
        <v>0</v>
      </c>
      <c r="B8" s="1"/>
      <c r="C8" s="2">
        <v>58096.430000000008</v>
      </c>
      <c r="D8" s="3">
        <v>33.596699999999998</v>
      </c>
      <c r="E8" s="3">
        <v>40.893799999999999</v>
      </c>
      <c r="F8" s="3">
        <v>87.868099999999998</v>
      </c>
      <c r="G8" s="3">
        <v>34.481000000000002</v>
      </c>
      <c r="H8" s="3">
        <v>58.466000000000001</v>
      </c>
      <c r="I8" s="3">
        <v>18</v>
      </c>
      <c r="J8" s="3">
        <v>8</v>
      </c>
    </row>
    <row r="9" spans="1:10" ht="22.5" x14ac:dyDescent="0.2">
      <c r="A9" s="4" t="s">
        <v>1</v>
      </c>
      <c r="B9" s="4" t="s">
        <v>2</v>
      </c>
      <c r="C9" s="5">
        <v>33966.870000000003</v>
      </c>
      <c r="D9" s="5">
        <v>21.681899999999999</v>
      </c>
      <c r="E9" s="5">
        <v>23.427199999999999</v>
      </c>
      <c r="F9" s="5">
        <v>81.571799999999996</v>
      </c>
      <c r="G9" s="5">
        <v>30.537400000000002</v>
      </c>
      <c r="H9" s="5">
        <v>100</v>
      </c>
      <c r="I9" s="5">
        <v>0</v>
      </c>
      <c r="J9" s="5">
        <v>0</v>
      </c>
    </row>
    <row r="10" spans="1:10" ht="22.5" x14ac:dyDescent="0.2">
      <c r="A10" s="4" t="s">
        <v>3</v>
      </c>
      <c r="B10" s="4" t="s">
        <v>4</v>
      </c>
      <c r="C10" s="5">
        <v>24129.56</v>
      </c>
      <c r="D10" s="5">
        <v>50.369100000000003</v>
      </c>
      <c r="E10" s="5">
        <v>65.481300000000005</v>
      </c>
      <c r="F10" s="5">
        <v>96.731200000000001</v>
      </c>
      <c r="G10" s="5">
        <v>40.032299999999999</v>
      </c>
      <c r="H10" s="5">
        <v>0</v>
      </c>
      <c r="I10" s="5">
        <v>18</v>
      </c>
      <c r="J10" s="5">
        <v>8</v>
      </c>
    </row>
    <row r="12" spans="1:10" x14ac:dyDescent="0.2">
      <c r="A12" s="84" t="s">
        <v>45</v>
      </c>
    </row>
    <row r="14" spans="1:10" x14ac:dyDescent="0.2">
      <c r="A14" s="62"/>
    </row>
  </sheetData>
  <mergeCells count="10">
    <mergeCell ref="B4:B6"/>
    <mergeCell ref="C4:C6"/>
    <mergeCell ref="D4:G4"/>
    <mergeCell ref="H4:J4"/>
    <mergeCell ref="D5:D6"/>
    <mergeCell ref="E5:E6"/>
    <mergeCell ref="F5:F6"/>
    <mergeCell ref="G5:G6"/>
    <mergeCell ref="H5:H6"/>
    <mergeCell ref="I5:J5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A10" sqref="A10"/>
    </sheetView>
  </sheetViews>
  <sheetFormatPr baseColWidth="10" defaultRowHeight="11.25" x14ac:dyDescent="0.2"/>
  <cols>
    <col min="1" max="1" width="23.28515625" style="18" customWidth="1"/>
    <col min="2" max="16384" width="11.42578125" style="18"/>
  </cols>
  <sheetData>
    <row r="1" spans="1:23" x14ac:dyDescent="0.2">
      <c r="A1" s="19" t="s">
        <v>50</v>
      </c>
    </row>
    <row r="2" spans="1:23" x14ac:dyDescent="0.2">
      <c r="A2" s="18" t="s">
        <v>44</v>
      </c>
    </row>
    <row r="3" spans="1:23" x14ac:dyDescent="0.2">
      <c r="B3" s="19">
        <v>1996</v>
      </c>
      <c r="C3" s="19">
        <v>1997</v>
      </c>
      <c r="D3" s="19">
        <v>1998</v>
      </c>
      <c r="E3" s="19">
        <v>1999</v>
      </c>
      <c r="F3" s="19">
        <v>2000</v>
      </c>
      <c r="G3" s="19">
        <v>2001</v>
      </c>
      <c r="H3" s="19">
        <v>2002</v>
      </c>
      <c r="I3" s="19">
        <v>2003</v>
      </c>
      <c r="J3" s="19">
        <v>2004</v>
      </c>
      <c r="K3" s="19">
        <v>2005</v>
      </c>
      <c r="L3" s="19">
        <v>2006</v>
      </c>
      <c r="M3" s="19">
        <v>2007</v>
      </c>
      <c r="N3" s="19">
        <v>2008</v>
      </c>
      <c r="O3" s="19">
        <v>2009</v>
      </c>
      <c r="P3" s="19">
        <v>2010</v>
      </c>
      <c r="Q3" s="19">
        <v>2011</v>
      </c>
      <c r="R3" s="19">
        <v>2012</v>
      </c>
      <c r="S3" s="19">
        <v>2013</v>
      </c>
      <c r="T3" s="19">
        <v>2014</v>
      </c>
      <c r="U3" s="19">
        <v>2015</v>
      </c>
      <c r="V3" s="19">
        <v>2016</v>
      </c>
      <c r="W3" s="19" t="s">
        <v>43</v>
      </c>
    </row>
    <row r="4" spans="1:23" x14ac:dyDescent="0.2">
      <c r="A4" s="82" t="s">
        <v>47</v>
      </c>
      <c r="B4" s="19">
        <v>1.6180409408316168</v>
      </c>
      <c r="C4" s="19">
        <v>1.7074415499737121</v>
      </c>
      <c r="D4" s="18">
        <v>1.8757894961959198</v>
      </c>
      <c r="E4" s="18">
        <v>1.7062417284286278</v>
      </c>
      <c r="F4" s="18">
        <v>1.9136385583383404</v>
      </c>
      <c r="G4" s="18">
        <v>2.0818914255686414</v>
      </c>
      <c r="H4" s="18">
        <v>2.1201083045461342</v>
      </c>
      <c r="I4" s="18">
        <v>2.3067353152389178</v>
      </c>
      <c r="J4" s="18">
        <v>2.401399497366663</v>
      </c>
      <c r="K4" s="18">
        <v>2.7743274348642042</v>
      </c>
      <c r="L4" s="18">
        <v>3.2260887759851373</v>
      </c>
      <c r="M4" s="18">
        <v>3.5778357747545861</v>
      </c>
      <c r="N4" s="18">
        <v>3.8130551833541966</v>
      </c>
      <c r="O4" s="18">
        <v>3.2907236843747185</v>
      </c>
      <c r="P4" s="18">
        <v>3.3300540995455434</v>
      </c>
      <c r="Q4" s="18">
        <v>3.4569556806424431</v>
      </c>
      <c r="R4" s="18">
        <v>3.5580380859254692</v>
      </c>
      <c r="S4" s="18">
        <v>3.523658079573075</v>
      </c>
      <c r="T4" s="18">
        <v>3.3394568277415293</v>
      </c>
      <c r="U4" s="18">
        <v>3.2623581921990428</v>
      </c>
      <c r="V4" s="18">
        <v>3.5224597493647263</v>
      </c>
      <c r="W4" s="18">
        <v>3.8204707198819352</v>
      </c>
    </row>
    <row r="5" spans="1:23" x14ac:dyDescent="0.2">
      <c r="A5" s="18" t="s">
        <v>48</v>
      </c>
      <c r="B5" s="19">
        <v>0.73814920666206763</v>
      </c>
      <c r="C5" s="19">
        <v>0.7480043362570219</v>
      </c>
      <c r="D5" s="18">
        <v>0.75293190105449892</v>
      </c>
      <c r="E5" s="18">
        <v>0.75687395289248049</v>
      </c>
      <c r="F5" s="18">
        <v>0.77067113432541645</v>
      </c>
      <c r="G5" s="18">
        <v>0.78446831575835219</v>
      </c>
      <c r="H5" s="18">
        <v>0.80023652311027893</v>
      </c>
      <c r="I5" s="18">
        <v>0.81699024342170101</v>
      </c>
      <c r="J5" s="18">
        <v>0.83670050261160944</v>
      </c>
      <c r="K5" s="18">
        <v>0.85246870996353608</v>
      </c>
      <c r="L5" s="18">
        <v>0.8682369173154626</v>
      </c>
      <c r="M5" s="18">
        <v>0.88213265004434815</v>
      </c>
      <c r="N5" s="18">
        <v>0.91002266679806842</v>
      </c>
      <c r="O5" s="18">
        <v>0.91100817975756376</v>
      </c>
      <c r="P5" s="18">
        <v>0.92677638710949051</v>
      </c>
      <c r="Q5" s="18">
        <v>0.94806346703459154</v>
      </c>
      <c r="R5" s="18">
        <v>0.96905489307184389</v>
      </c>
      <c r="S5" s="18">
        <v>0.97871292007489907</v>
      </c>
      <c r="T5" s="18">
        <v>0.98462599783187144</v>
      </c>
      <c r="U5" s="18">
        <v>0.9855129594954174</v>
      </c>
      <c r="V5" s="18">
        <v>0.98856804966985323</v>
      </c>
      <c r="W5" s="18">
        <v>1</v>
      </c>
    </row>
    <row r="6" spans="1:23" s="82" customFormat="1" x14ac:dyDescent="0.2">
      <c r="A6" s="82" t="s">
        <v>49</v>
      </c>
      <c r="B6" s="82">
        <v>2.192024222512472</v>
      </c>
      <c r="C6" s="82">
        <v>2.2826626360452247</v>
      </c>
      <c r="D6" s="83">
        <v>2.4913136149083766</v>
      </c>
      <c r="E6" s="83">
        <v>2.2543274503079802</v>
      </c>
      <c r="F6" s="83">
        <v>2.4830806203911941</v>
      </c>
      <c r="G6" s="83">
        <v>2.6538884793021364</v>
      </c>
      <c r="H6" s="83">
        <v>2.6493520894371456</v>
      </c>
      <c r="I6" s="83">
        <v>2.8234551560590226</v>
      </c>
      <c r="J6" s="83">
        <v>2.8700825323650796</v>
      </c>
      <c r="K6" s="83">
        <v>3.2544624834181595</v>
      </c>
      <c r="L6" s="83">
        <v>3.715677957993325</v>
      </c>
      <c r="M6" s="83">
        <v>4.0558931523220627</v>
      </c>
      <c r="N6" s="83">
        <v>4.1900661626050502</v>
      </c>
      <c r="O6" s="83">
        <v>3.612177977644988</v>
      </c>
      <c r="P6" s="83">
        <v>3.5931581186823296</v>
      </c>
      <c r="Q6" s="83">
        <v>3.6463336061828344</v>
      </c>
      <c r="R6" s="83">
        <v>3.6716579332742536</v>
      </c>
      <c r="S6" s="83">
        <v>3.6002979089143077</v>
      </c>
      <c r="T6" s="83">
        <v>3.391599282463547</v>
      </c>
      <c r="U6" s="83">
        <v>3.3103148576243684</v>
      </c>
      <c r="V6" s="83">
        <v>3.5631940062609786</v>
      </c>
      <c r="W6" s="83">
        <v>3.8204707198819352</v>
      </c>
    </row>
    <row r="7" spans="1:23" x14ac:dyDescent="0.2">
      <c r="A7" s="19"/>
    </row>
    <row r="8" spans="1:23" x14ac:dyDescent="0.2">
      <c r="A8" s="81" t="s">
        <v>46</v>
      </c>
      <c r="B8" s="20"/>
      <c r="N8" s="20"/>
    </row>
    <row r="9" spans="1:23" x14ac:dyDescent="0.2">
      <c r="A9" s="80" t="s">
        <v>51</v>
      </c>
    </row>
  </sheetData>
  <sortState ref="A9:A30">
    <sortCondition ref="A9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selection activeCell="P33" sqref="P33"/>
    </sheetView>
  </sheetViews>
  <sheetFormatPr baseColWidth="10" defaultRowHeight="11.25" x14ac:dyDescent="0.2"/>
  <cols>
    <col min="1" max="1" width="21.42578125" style="21" customWidth="1"/>
    <col min="2" max="8" width="0" style="21" hidden="1" customWidth="1"/>
    <col min="9" max="9" width="9.85546875" style="21" customWidth="1"/>
    <col min="10" max="21" width="11.42578125" style="21"/>
    <col min="22" max="22" width="8.5703125" style="21" customWidth="1"/>
    <col min="23" max="16384" width="11.42578125" style="21"/>
  </cols>
  <sheetData>
    <row r="1" spans="1:22" x14ac:dyDescent="0.2">
      <c r="A1" s="8" t="s">
        <v>40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2" x14ac:dyDescent="0.2">
      <c r="A2" s="10" t="s">
        <v>37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2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2" x14ac:dyDescent="0.2">
      <c r="A4" s="12"/>
      <c r="I4" s="70">
        <v>2005</v>
      </c>
      <c r="J4" s="70">
        <v>2006</v>
      </c>
      <c r="K4" s="11">
        <v>2007</v>
      </c>
      <c r="L4" s="11">
        <v>2008</v>
      </c>
      <c r="M4" s="11">
        <v>2009</v>
      </c>
      <c r="N4" s="11">
        <v>2010</v>
      </c>
      <c r="O4" s="11">
        <v>2011</v>
      </c>
      <c r="P4" s="11">
        <v>2012</v>
      </c>
      <c r="Q4" s="11">
        <v>2013</v>
      </c>
      <c r="R4" s="11">
        <v>2014</v>
      </c>
      <c r="S4" s="11">
        <v>2015</v>
      </c>
      <c r="T4" s="11">
        <v>2016</v>
      </c>
      <c r="U4" s="11">
        <v>2017</v>
      </c>
      <c r="V4" s="28" t="s">
        <v>38</v>
      </c>
    </row>
    <row r="5" spans="1:22" x14ac:dyDescent="0.2">
      <c r="A5" s="58" t="s">
        <v>33</v>
      </c>
      <c r="B5" s="59">
        <v>21190</v>
      </c>
      <c r="C5" s="59">
        <v>24490</v>
      </c>
      <c r="D5" s="59">
        <v>26095</v>
      </c>
      <c r="E5" s="59">
        <v>27909</v>
      </c>
      <c r="F5" s="59">
        <v>29461</v>
      </c>
      <c r="G5" s="59">
        <v>31796</v>
      </c>
      <c r="H5" s="59">
        <v>34206</v>
      </c>
      <c r="I5" s="71">
        <v>38885</v>
      </c>
      <c r="J5" s="71">
        <v>44321</v>
      </c>
      <c r="K5" s="59">
        <v>50530</v>
      </c>
      <c r="L5" s="59">
        <v>58704</v>
      </c>
      <c r="M5" s="59">
        <v>53958</v>
      </c>
      <c r="N5" s="59">
        <v>54950</v>
      </c>
      <c r="O5" s="59">
        <v>58551</v>
      </c>
      <c r="P5" s="59">
        <v>56960</v>
      </c>
      <c r="Q5" s="59">
        <v>55924</v>
      </c>
      <c r="R5" s="59">
        <v>53383</v>
      </c>
      <c r="S5" s="59">
        <v>52031</v>
      </c>
      <c r="T5" s="59">
        <f>52304</f>
        <v>52304</v>
      </c>
      <c r="U5" s="59">
        <v>55335</v>
      </c>
      <c r="V5" s="60"/>
    </row>
    <row r="6" spans="1:22" ht="15" x14ac:dyDescent="0.25">
      <c r="A6" s="58"/>
      <c r="B6" s="22">
        <v>78.2</v>
      </c>
      <c r="C6" s="22">
        <v>78.599999999999994</v>
      </c>
      <c r="D6" s="22">
        <v>79.900000000000006</v>
      </c>
      <c r="E6" s="22">
        <v>81.2</v>
      </c>
      <c r="F6" s="22">
        <v>82.8</v>
      </c>
      <c r="G6" s="22">
        <v>84.5</v>
      </c>
      <c r="H6" s="22">
        <v>86.3</v>
      </c>
      <c r="I6" s="72">
        <v>0.85246870996353608</v>
      </c>
      <c r="J6" s="72">
        <v>0.8682369173154626</v>
      </c>
      <c r="K6" s="61">
        <v>0.88213265004434815</v>
      </c>
      <c r="L6" s="61">
        <v>0.91002266679806842</v>
      </c>
      <c r="M6" s="61">
        <v>0.91100817975756376</v>
      </c>
      <c r="N6" s="61">
        <v>0.92677638710949051</v>
      </c>
      <c r="O6" s="61">
        <v>0.94806346703459154</v>
      </c>
      <c r="P6" s="61">
        <v>0.96905489307184389</v>
      </c>
      <c r="Q6" s="61">
        <v>0.97871292007489907</v>
      </c>
      <c r="R6" s="61">
        <v>0.98462599783187144</v>
      </c>
      <c r="S6" s="61">
        <v>0.9855129594954174</v>
      </c>
      <c r="T6" s="61">
        <v>0.98856804966985323</v>
      </c>
      <c r="U6" s="22"/>
      <c r="V6" s="60"/>
    </row>
    <row r="7" spans="1:22" x14ac:dyDescent="0.2">
      <c r="A7" s="8" t="s">
        <v>27</v>
      </c>
      <c r="B7" s="23">
        <f t="shared" ref="B7:H7" si="0">(B5/B6)*100</f>
        <v>27097.186700767263</v>
      </c>
      <c r="C7" s="23">
        <f t="shared" si="0"/>
        <v>31157.760814249366</v>
      </c>
      <c r="D7" s="23">
        <f t="shared" si="0"/>
        <v>32659.574468085106</v>
      </c>
      <c r="E7" s="23">
        <f t="shared" si="0"/>
        <v>34370.689655172413</v>
      </c>
      <c r="F7" s="23">
        <f t="shared" si="0"/>
        <v>35580.917874396138</v>
      </c>
      <c r="G7" s="23">
        <f t="shared" si="0"/>
        <v>37628.402366863906</v>
      </c>
      <c r="H7" s="23">
        <f t="shared" si="0"/>
        <v>39636.152954808807</v>
      </c>
      <c r="I7" s="73">
        <f>I5/I6</f>
        <v>45614.577456647399</v>
      </c>
      <c r="J7" s="73">
        <f>J5/J6</f>
        <v>51047.12678774121</v>
      </c>
      <c r="K7" s="24">
        <f t="shared" ref="K7:T7" si="1">K5/K6</f>
        <v>57281.634454250918</v>
      </c>
      <c r="L7" s="24">
        <f t="shared" si="1"/>
        <v>64508.283300844705</v>
      </c>
      <c r="M7" s="24">
        <f t="shared" si="1"/>
        <v>59228.886412808308</v>
      </c>
      <c r="N7" s="24">
        <f t="shared" si="1"/>
        <v>59291.540833687788</v>
      </c>
      <c r="O7" s="24">
        <f t="shared" si="1"/>
        <v>61758.523596673593</v>
      </c>
      <c r="P7" s="24">
        <f t="shared" si="1"/>
        <v>58778.919963388587</v>
      </c>
      <c r="Q7" s="24">
        <f t="shared" si="1"/>
        <v>57140.351223441743</v>
      </c>
      <c r="R7" s="24">
        <f t="shared" si="1"/>
        <v>54216.524972475228</v>
      </c>
      <c r="S7" s="24">
        <f t="shared" si="1"/>
        <v>52795.8557</v>
      </c>
      <c r="T7" s="24">
        <f t="shared" si="1"/>
        <v>52908.851360781577</v>
      </c>
      <c r="U7" s="24">
        <f>55335</f>
        <v>55335</v>
      </c>
      <c r="V7" s="26">
        <f>(U7-K7)/K7</f>
        <v>-3.3983570350207708E-2</v>
      </c>
    </row>
    <row r="8" spans="1:22" x14ac:dyDescent="0.2">
      <c r="A8" s="9" t="s">
        <v>19</v>
      </c>
      <c r="I8" s="74">
        <v>0.69699999999999995</v>
      </c>
      <c r="J8" s="74">
        <v>0.70199999999999996</v>
      </c>
      <c r="K8" s="25">
        <v>0.69</v>
      </c>
      <c r="L8" s="25">
        <v>0.68700000000000006</v>
      </c>
      <c r="M8" s="25">
        <v>0.66600000000000004</v>
      </c>
      <c r="N8" s="25">
        <v>0.65600000000000003</v>
      </c>
      <c r="O8" s="25">
        <v>0.67</v>
      </c>
      <c r="P8" s="25">
        <v>0.66900000000000004</v>
      </c>
      <c r="Q8" s="25">
        <v>0.65200000000000002</v>
      </c>
      <c r="R8" s="25">
        <v>0.66400000000000003</v>
      </c>
      <c r="S8" s="25">
        <v>0.69099999999999995</v>
      </c>
      <c r="T8" s="25">
        <v>0.71799999999999997</v>
      </c>
      <c r="U8" s="25">
        <v>0.72099999999999997</v>
      </c>
      <c r="V8" s="27"/>
    </row>
    <row r="9" spans="1:22" x14ac:dyDescent="0.2">
      <c r="A9" s="9" t="s">
        <v>20</v>
      </c>
      <c r="I9" s="74">
        <v>0.30299999999999999</v>
      </c>
      <c r="J9" s="74">
        <v>0.29799999999999999</v>
      </c>
      <c r="K9" s="25">
        <v>0.31</v>
      </c>
      <c r="L9" s="25">
        <v>0.313</v>
      </c>
      <c r="M9" s="25">
        <v>0.33400000000000002</v>
      </c>
      <c r="N9" s="25">
        <v>0.34399999999999997</v>
      </c>
      <c r="O9" s="25">
        <v>0.33</v>
      </c>
      <c r="P9" s="25">
        <v>0.33100000000000002</v>
      </c>
      <c r="Q9" s="25">
        <v>0.34799999999999998</v>
      </c>
      <c r="R9" s="25">
        <v>0.33600000000000002</v>
      </c>
      <c r="S9" s="25">
        <v>0.309</v>
      </c>
      <c r="T9" s="25">
        <v>0.28199999999999997</v>
      </c>
      <c r="U9" s="25">
        <v>0.27900000000000003</v>
      </c>
      <c r="V9" s="27"/>
    </row>
    <row r="11" spans="1:22" x14ac:dyDescent="0.2">
      <c r="A11" s="21" t="s">
        <v>31</v>
      </c>
    </row>
    <row r="12" spans="1:22" x14ac:dyDescent="0.2">
      <c r="U12" s="63"/>
    </row>
    <row r="14" spans="1:22" ht="24.75" customHeight="1" x14ac:dyDescent="0.25">
      <c r="N14" s="30"/>
      <c r="O14" s="31"/>
      <c r="P14" s="32"/>
    </row>
    <row r="15" spans="1:22" ht="15" x14ac:dyDescent="0.25">
      <c r="J15"/>
      <c r="N15" s="30"/>
      <c r="O15" s="33"/>
      <c r="P15"/>
    </row>
    <row r="16" spans="1:22" ht="15" x14ac:dyDescent="0.25">
      <c r="N16" s="34"/>
      <c r="O16" s="33"/>
      <c r="P16"/>
    </row>
    <row r="17" spans="12:16" ht="15" x14ac:dyDescent="0.25">
      <c r="L17"/>
      <c r="M17" s="33"/>
      <c r="N17"/>
      <c r="O17" s="33"/>
      <c r="P17"/>
    </row>
    <row r="18" spans="12:16" ht="15" x14ac:dyDescent="0.25">
      <c r="N18"/>
      <c r="O18" s="33"/>
      <c r="P18"/>
    </row>
    <row r="19" spans="12:16" ht="15" x14ac:dyDescent="0.25">
      <c r="N19"/>
      <c r="O19" s="33"/>
      <c r="P19"/>
    </row>
    <row r="20" spans="12:16" ht="15" x14ac:dyDescent="0.25">
      <c r="N20"/>
      <c r="O20" s="33"/>
      <c r="P20"/>
    </row>
    <row r="21" spans="12:16" ht="15" x14ac:dyDescent="0.25">
      <c r="N21"/>
      <c r="O21" s="33"/>
      <c r="P21"/>
    </row>
    <row r="22" spans="12:16" ht="15" x14ac:dyDescent="0.25">
      <c r="N22"/>
      <c r="O22" s="33"/>
      <c r="P22"/>
    </row>
    <row r="23" spans="12:16" ht="15" x14ac:dyDescent="0.25">
      <c r="N23"/>
      <c r="O23" s="33"/>
      <c r="P23"/>
    </row>
    <row r="24" spans="12:16" ht="15" x14ac:dyDescent="0.25">
      <c r="N24"/>
      <c r="O24" s="33"/>
      <c r="P24"/>
    </row>
    <row r="25" spans="12:16" ht="15" x14ac:dyDescent="0.25">
      <c r="N25"/>
      <c r="O25" s="33"/>
      <c r="P25"/>
    </row>
    <row r="26" spans="12:16" ht="15" x14ac:dyDescent="0.25">
      <c r="N26"/>
      <c r="O26" s="33"/>
      <c r="P26"/>
    </row>
    <row r="27" spans="12:16" ht="15" x14ac:dyDescent="0.25">
      <c r="N27"/>
      <c r="O27" s="33"/>
      <c r="P27"/>
    </row>
    <row r="28" spans="12:16" ht="15" x14ac:dyDescent="0.25">
      <c r="N28"/>
      <c r="O28" s="33"/>
      <c r="P28"/>
    </row>
    <row r="29" spans="12:16" ht="15" x14ac:dyDescent="0.25">
      <c r="N29"/>
      <c r="O29" s="33"/>
      <c r="P2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workbookViewId="0">
      <selection activeCell="P28" sqref="P28"/>
    </sheetView>
  </sheetViews>
  <sheetFormatPr baseColWidth="10" defaultRowHeight="11.25" x14ac:dyDescent="0.2"/>
  <cols>
    <col min="1" max="1" width="21" style="9" customWidth="1"/>
    <col min="2" max="10" width="7.140625" style="9" hidden="1" customWidth="1"/>
    <col min="11" max="21" width="7.140625" style="9" customWidth="1"/>
    <col min="22" max="255" width="11.42578125" style="9"/>
    <col min="256" max="257" width="21" style="9" customWidth="1"/>
    <col min="258" max="277" width="7.140625" style="9" customWidth="1"/>
    <col min="278" max="511" width="11.42578125" style="9"/>
    <col min="512" max="513" width="21" style="9" customWidth="1"/>
    <col min="514" max="533" width="7.140625" style="9" customWidth="1"/>
    <col min="534" max="767" width="11.42578125" style="9"/>
    <col min="768" max="769" width="21" style="9" customWidth="1"/>
    <col min="770" max="789" width="7.140625" style="9" customWidth="1"/>
    <col min="790" max="1023" width="11.42578125" style="9"/>
    <col min="1024" max="1025" width="21" style="9" customWidth="1"/>
    <col min="1026" max="1045" width="7.140625" style="9" customWidth="1"/>
    <col min="1046" max="1279" width="11.42578125" style="9"/>
    <col min="1280" max="1281" width="21" style="9" customWidth="1"/>
    <col min="1282" max="1301" width="7.140625" style="9" customWidth="1"/>
    <col min="1302" max="1535" width="11.42578125" style="9"/>
    <col min="1536" max="1537" width="21" style="9" customWidth="1"/>
    <col min="1538" max="1557" width="7.140625" style="9" customWidth="1"/>
    <col min="1558" max="1791" width="11.42578125" style="9"/>
    <col min="1792" max="1793" width="21" style="9" customWidth="1"/>
    <col min="1794" max="1813" width="7.140625" style="9" customWidth="1"/>
    <col min="1814" max="2047" width="11.42578125" style="9"/>
    <col min="2048" max="2049" width="21" style="9" customWidth="1"/>
    <col min="2050" max="2069" width="7.140625" style="9" customWidth="1"/>
    <col min="2070" max="2303" width="11.42578125" style="9"/>
    <col min="2304" max="2305" width="21" style="9" customWidth="1"/>
    <col min="2306" max="2325" width="7.140625" style="9" customWidth="1"/>
    <col min="2326" max="2559" width="11.42578125" style="9"/>
    <col min="2560" max="2561" width="21" style="9" customWidth="1"/>
    <col min="2562" max="2581" width="7.140625" style="9" customWidth="1"/>
    <col min="2582" max="2815" width="11.42578125" style="9"/>
    <col min="2816" max="2817" width="21" style="9" customWidth="1"/>
    <col min="2818" max="2837" width="7.140625" style="9" customWidth="1"/>
    <col min="2838" max="3071" width="11.42578125" style="9"/>
    <col min="3072" max="3073" width="21" style="9" customWidth="1"/>
    <col min="3074" max="3093" width="7.140625" style="9" customWidth="1"/>
    <col min="3094" max="3327" width="11.42578125" style="9"/>
    <col min="3328" max="3329" width="21" style="9" customWidth="1"/>
    <col min="3330" max="3349" width="7.140625" style="9" customWidth="1"/>
    <col min="3350" max="3583" width="11.42578125" style="9"/>
    <col min="3584" max="3585" width="21" style="9" customWidth="1"/>
    <col min="3586" max="3605" width="7.140625" style="9" customWidth="1"/>
    <col min="3606" max="3839" width="11.42578125" style="9"/>
    <col min="3840" max="3841" width="21" style="9" customWidth="1"/>
    <col min="3842" max="3861" width="7.140625" style="9" customWidth="1"/>
    <col min="3862" max="4095" width="11.42578125" style="9"/>
    <col min="4096" max="4097" width="21" style="9" customWidth="1"/>
    <col min="4098" max="4117" width="7.140625" style="9" customWidth="1"/>
    <col min="4118" max="4351" width="11.42578125" style="9"/>
    <col min="4352" max="4353" width="21" style="9" customWidth="1"/>
    <col min="4354" max="4373" width="7.140625" style="9" customWidth="1"/>
    <col min="4374" max="4607" width="11.42578125" style="9"/>
    <col min="4608" max="4609" width="21" style="9" customWidth="1"/>
    <col min="4610" max="4629" width="7.140625" style="9" customWidth="1"/>
    <col min="4630" max="4863" width="11.42578125" style="9"/>
    <col min="4864" max="4865" width="21" style="9" customWidth="1"/>
    <col min="4866" max="4885" width="7.140625" style="9" customWidth="1"/>
    <col min="4886" max="5119" width="11.42578125" style="9"/>
    <col min="5120" max="5121" width="21" style="9" customWidth="1"/>
    <col min="5122" max="5141" width="7.140625" style="9" customWidth="1"/>
    <col min="5142" max="5375" width="11.42578125" style="9"/>
    <col min="5376" max="5377" width="21" style="9" customWidth="1"/>
    <col min="5378" max="5397" width="7.140625" style="9" customWidth="1"/>
    <col min="5398" max="5631" width="11.42578125" style="9"/>
    <col min="5632" max="5633" width="21" style="9" customWidth="1"/>
    <col min="5634" max="5653" width="7.140625" style="9" customWidth="1"/>
    <col min="5654" max="5887" width="11.42578125" style="9"/>
    <col min="5888" max="5889" width="21" style="9" customWidth="1"/>
    <col min="5890" max="5909" width="7.140625" style="9" customWidth="1"/>
    <col min="5910" max="6143" width="11.42578125" style="9"/>
    <col min="6144" max="6145" width="21" style="9" customWidth="1"/>
    <col min="6146" max="6165" width="7.140625" style="9" customWidth="1"/>
    <col min="6166" max="6399" width="11.42578125" style="9"/>
    <col min="6400" max="6401" width="21" style="9" customWidth="1"/>
    <col min="6402" max="6421" width="7.140625" style="9" customWidth="1"/>
    <col min="6422" max="6655" width="11.42578125" style="9"/>
    <col min="6656" max="6657" width="21" style="9" customWidth="1"/>
    <col min="6658" max="6677" width="7.140625" style="9" customWidth="1"/>
    <col min="6678" max="6911" width="11.42578125" style="9"/>
    <col min="6912" max="6913" width="21" style="9" customWidth="1"/>
    <col min="6914" max="6933" width="7.140625" style="9" customWidth="1"/>
    <col min="6934" max="7167" width="11.42578125" style="9"/>
    <col min="7168" max="7169" width="21" style="9" customWidth="1"/>
    <col min="7170" max="7189" width="7.140625" style="9" customWidth="1"/>
    <col min="7190" max="7423" width="11.42578125" style="9"/>
    <col min="7424" max="7425" width="21" style="9" customWidth="1"/>
    <col min="7426" max="7445" width="7.140625" style="9" customWidth="1"/>
    <col min="7446" max="7679" width="11.42578125" style="9"/>
    <col min="7680" max="7681" width="21" style="9" customWidth="1"/>
    <col min="7682" max="7701" width="7.140625" style="9" customWidth="1"/>
    <col min="7702" max="7935" width="11.42578125" style="9"/>
    <col min="7936" max="7937" width="21" style="9" customWidth="1"/>
    <col min="7938" max="7957" width="7.140625" style="9" customWidth="1"/>
    <col min="7958" max="8191" width="11.42578125" style="9"/>
    <col min="8192" max="8193" width="21" style="9" customWidth="1"/>
    <col min="8194" max="8213" width="7.140625" style="9" customWidth="1"/>
    <col min="8214" max="8447" width="11.42578125" style="9"/>
    <col min="8448" max="8449" width="21" style="9" customWidth="1"/>
    <col min="8450" max="8469" width="7.140625" style="9" customWidth="1"/>
    <col min="8470" max="8703" width="11.42578125" style="9"/>
    <col min="8704" max="8705" width="21" style="9" customWidth="1"/>
    <col min="8706" max="8725" width="7.140625" style="9" customWidth="1"/>
    <col min="8726" max="8959" width="11.42578125" style="9"/>
    <col min="8960" max="8961" width="21" style="9" customWidth="1"/>
    <col min="8962" max="8981" width="7.140625" style="9" customWidth="1"/>
    <col min="8982" max="9215" width="11.42578125" style="9"/>
    <col min="9216" max="9217" width="21" style="9" customWidth="1"/>
    <col min="9218" max="9237" width="7.140625" style="9" customWidth="1"/>
    <col min="9238" max="9471" width="11.42578125" style="9"/>
    <col min="9472" max="9473" width="21" style="9" customWidth="1"/>
    <col min="9474" max="9493" width="7.140625" style="9" customWidth="1"/>
    <col min="9494" max="9727" width="11.42578125" style="9"/>
    <col min="9728" max="9729" width="21" style="9" customWidth="1"/>
    <col min="9730" max="9749" width="7.140625" style="9" customWidth="1"/>
    <col min="9750" max="9983" width="11.42578125" style="9"/>
    <col min="9984" max="9985" width="21" style="9" customWidth="1"/>
    <col min="9986" max="10005" width="7.140625" style="9" customWidth="1"/>
    <col min="10006" max="10239" width="11.42578125" style="9"/>
    <col min="10240" max="10241" width="21" style="9" customWidth="1"/>
    <col min="10242" max="10261" width="7.140625" style="9" customWidth="1"/>
    <col min="10262" max="10495" width="11.42578125" style="9"/>
    <col min="10496" max="10497" width="21" style="9" customWidth="1"/>
    <col min="10498" max="10517" width="7.140625" style="9" customWidth="1"/>
    <col min="10518" max="10751" width="11.42578125" style="9"/>
    <col min="10752" max="10753" width="21" style="9" customWidth="1"/>
    <col min="10754" max="10773" width="7.140625" style="9" customWidth="1"/>
    <col min="10774" max="11007" width="11.42578125" style="9"/>
    <col min="11008" max="11009" width="21" style="9" customWidth="1"/>
    <col min="11010" max="11029" width="7.140625" style="9" customWidth="1"/>
    <col min="11030" max="11263" width="11.42578125" style="9"/>
    <col min="11264" max="11265" width="21" style="9" customWidth="1"/>
    <col min="11266" max="11285" width="7.140625" style="9" customWidth="1"/>
    <col min="11286" max="11519" width="11.42578125" style="9"/>
    <col min="11520" max="11521" width="21" style="9" customWidth="1"/>
    <col min="11522" max="11541" width="7.140625" style="9" customWidth="1"/>
    <col min="11542" max="11775" width="11.42578125" style="9"/>
    <col min="11776" max="11777" width="21" style="9" customWidth="1"/>
    <col min="11778" max="11797" width="7.140625" style="9" customWidth="1"/>
    <col min="11798" max="12031" width="11.42578125" style="9"/>
    <col min="12032" max="12033" width="21" style="9" customWidth="1"/>
    <col min="12034" max="12053" width="7.140625" style="9" customWidth="1"/>
    <col min="12054" max="12287" width="11.42578125" style="9"/>
    <col min="12288" max="12289" width="21" style="9" customWidth="1"/>
    <col min="12290" max="12309" width="7.140625" style="9" customWidth="1"/>
    <col min="12310" max="12543" width="11.42578125" style="9"/>
    <col min="12544" max="12545" width="21" style="9" customWidth="1"/>
    <col min="12546" max="12565" width="7.140625" style="9" customWidth="1"/>
    <col min="12566" max="12799" width="11.42578125" style="9"/>
    <col min="12800" max="12801" width="21" style="9" customWidth="1"/>
    <col min="12802" max="12821" width="7.140625" style="9" customWidth="1"/>
    <col min="12822" max="13055" width="11.42578125" style="9"/>
    <col min="13056" max="13057" width="21" style="9" customWidth="1"/>
    <col min="13058" max="13077" width="7.140625" style="9" customWidth="1"/>
    <col min="13078" max="13311" width="11.42578125" style="9"/>
    <col min="13312" max="13313" width="21" style="9" customWidth="1"/>
    <col min="13314" max="13333" width="7.140625" style="9" customWidth="1"/>
    <col min="13334" max="13567" width="11.42578125" style="9"/>
    <col min="13568" max="13569" width="21" style="9" customWidth="1"/>
    <col min="13570" max="13589" width="7.140625" style="9" customWidth="1"/>
    <col min="13590" max="13823" width="11.42578125" style="9"/>
    <col min="13824" max="13825" width="21" style="9" customWidth="1"/>
    <col min="13826" max="13845" width="7.140625" style="9" customWidth="1"/>
    <col min="13846" max="14079" width="11.42578125" style="9"/>
    <col min="14080" max="14081" width="21" style="9" customWidth="1"/>
    <col min="14082" max="14101" width="7.140625" style="9" customWidth="1"/>
    <col min="14102" max="14335" width="11.42578125" style="9"/>
    <col min="14336" max="14337" width="21" style="9" customWidth="1"/>
    <col min="14338" max="14357" width="7.140625" style="9" customWidth="1"/>
    <col min="14358" max="14591" width="11.42578125" style="9"/>
    <col min="14592" max="14593" width="21" style="9" customWidth="1"/>
    <col min="14594" max="14613" width="7.140625" style="9" customWidth="1"/>
    <col min="14614" max="14847" width="11.42578125" style="9"/>
    <col min="14848" max="14849" width="21" style="9" customWidth="1"/>
    <col min="14850" max="14869" width="7.140625" style="9" customWidth="1"/>
    <col min="14870" max="15103" width="11.42578125" style="9"/>
    <col min="15104" max="15105" width="21" style="9" customWidth="1"/>
    <col min="15106" max="15125" width="7.140625" style="9" customWidth="1"/>
    <col min="15126" max="15359" width="11.42578125" style="9"/>
    <col min="15360" max="15361" width="21" style="9" customWidth="1"/>
    <col min="15362" max="15381" width="7.140625" style="9" customWidth="1"/>
    <col min="15382" max="15615" width="11.42578125" style="9"/>
    <col min="15616" max="15617" width="21" style="9" customWidth="1"/>
    <col min="15618" max="15637" width="7.140625" style="9" customWidth="1"/>
    <col min="15638" max="15871" width="11.42578125" style="9"/>
    <col min="15872" max="15873" width="21" style="9" customWidth="1"/>
    <col min="15874" max="15893" width="7.140625" style="9" customWidth="1"/>
    <col min="15894" max="16127" width="11.42578125" style="9"/>
    <col min="16128" max="16129" width="21" style="9" customWidth="1"/>
    <col min="16130" max="16149" width="7.140625" style="9" customWidth="1"/>
    <col min="16150" max="16384" width="11.42578125" style="9"/>
  </cols>
  <sheetData>
    <row r="1" spans="1:22" x14ac:dyDescent="0.2">
      <c r="A1" s="38" t="s">
        <v>39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x14ac:dyDescent="0.2">
      <c r="A2" s="10" t="s">
        <v>32</v>
      </c>
      <c r="B2" s="10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x14ac:dyDescent="0.2">
      <c r="A4" s="39"/>
      <c r="B4" s="40">
        <v>1997</v>
      </c>
      <c r="C4" s="41">
        <v>1998</v>
      </c>
      <c r="D4" s="41">
        <v>1999</v>
      </c>
      <c r="E4" s="41">
        <v>2000</v>
      </c>
      <c r="F4" s="41">
        <v>2001</v>
      </c>
      <c r="G4" s="41">
        <v>2002</v>
      </c>
      <c r="H4" s="41">
        <v>2003</v>
      </c>
      <c r="I4" s="41">
        <v>2004</v>
      </c>
      <c r="J4" s="41">
        <v>2005</v>
      </c>
      <c r="K4" s="64">
        <v>2006</v>
      </c>
      <c r="L4" s="42">
        <v>2007</v>
      </c>
      <c r="M4" s="42">
        <v>2008</v>
      </c>
      <c r="N4" s="42">
        <v>2009</v>
      </c>
      <c r="O4" s="42">
        <v>2010</v>
      </c>
      <c r="P4" s="42">
        <v>2011</v>
      </c>
      <c r="Q4" s="42">
        <v>2012</v>
      </c>
      <c r="R4" s="42">
        <v>2013</v>
      </c>
      <c r="S4" s="42">
        <v>2014</v>
      </c>
      <c r="T4" s="42">
        <v>2015</v>
      </c>
      <c r="U4" s="42">
        <v>2016</v>
      </c>
      <c r="V4" s="42">
        <v>2017</v>
      </c>
    </row>
    <row r="5" spans="1:22" x14ac:dyDescent="0.2">
      <c r="A5" s="43" t="s">
        <v>18</v>
      </c>
      <c r="B5" s="44">
        <v>20250</v>
      </c>
      <c r="C5" s="44">
        <v>21190</v>
      </c>
      <c r="D5" s="44">
        <v>24490</v>
      </c>
      <c r="E5" s="44">
        <v>26095</v>
      </c>
      <c r="F5" s="44">
        <v>27909</v>
      </c>
      <c r="G5" s="44">
        <v>29461</v>
      </c>
      <c r="H5" s="44">
        <v>31796</v>
      </c>
      <c r="I5" s="44">
        <v>34206</v>
      </c>
      <c r="J5" s="44">
        <v>38885</v>
      </c>
      <c r="K5" s="65">
        <v>51047.12678774121</v>
      </c>
      <c r="L5" s="45">
        <v>57281.634454250918</v>
      </c>
      <c r="M5" s="45">
        <v>64508.283300844705</v>
      </c>
      <c r="N5" s="45">
        <v>59228.886412808308</v>
      </c>
      <c r="O5" s="45">
        <v>59291.540833687795</v>
      </c>
      <c r="P5" s="45">
        <v>61758.523596673593</v>
      </c>
      <c r="Q5" s="45">
        <v>58778.919963388595</v>
      </c>
      <c r="R5" s="45">
        <v>57140.351223441743</v>
      </c>
      <c r="S5" s="45">
        <v>54216.524972475236</v>
      </c>
      <c r="T5" s="45">
        <v>52795.8557</v>
      </c>
      <c r="U5" s="45">
        <v>52908.851360781577</v>
      </c>
      <c r="V5" s="45">
        <v>55335</v>
      </c>
    </row>
    <row r="6" spans="1:22" x14ac:dyDescent="0.2">
      <c r="A6" s="13" t="s">
        <v>21</v>
      </c>
      <c r="B6" s="15">
        <v>14150</v>
      </c>
      <c r="C6" s="46">
        <v>14770</v>
      </c>
      <c r="D6" s="46">
        <v>17040</v>
      </c>
      <c r="E6" s="46">
        <v>17939</v>
      </c>
      <c r="F6" s="46">
        <v>19215</v>
      </c>
      <c r="G6" s="46">
        <v>20490</v>
      </c>
      <c r="H6" s="46">
        <v>21941</v>
      </c>
      <c r="I6" s="46">
        <v>24139</v>
      </c>
      <c r="J6" s="46">
        <v>27999</v>
      </c>
      <c r="K6" s="66">
        <v>37389.564245175941</v>
      </c>
      <c r="L6" s="47">
        <v>42671.586861803145</v>
      </c>
      <c r="M6" s="47">
        <v>48385.607970543642</v>
      </c>
      <c r="N6" s="47">
        <v>43870.078104716573</v>
      </c>
      <c r="O6" s="47">
        <v>43344.86782220332</v>
      </c>
      <c r="P6" s="47">
        <v>44992.768399168395</v>
      </c>
      <c r="Q6" s="47">
        <v>43778.737719922712</v>
      </c>
      <c r="R6" s="47">
        <v>42019.471855805052</v>
      </c>
      <c r="S6" s="47">
        <v>39694.259633670306</v>
      </c>
      <c r="T6" s="47">
        <v>38078.6469</v>
      </c>
      <c r="U6" s="47">
        <v>36978.739108762835</v>
      </c>
      <c r="V6" s="47">
        <v>39943</v>
      </c>
    </row>
    <row r="7" spans="1:22" x14ac:dyDescent="0.2">
      <c r="A7" s="14" t="s">
        <v>22</v>
      </c>
      <c r="B7" s="16">
        <v>6100</v>
      </c>
      <c r="C7" s="16">
        <v>6420</v>
      </c>
      <c r="D7" s="16">
        <v>7450</v>
      </c>
      <c r="E7" s="16">
        <v>8156</v>
      </c>
      <c r="F7" s="16">
        <v>8694</v>
      </c>
      <c r="G7" s="16">
        <v>8971</v>
      </c>
      <c r="H7" s="16">
        <v>9855</v>
      </c>
      <c r="I7" s="16">
        <v>10067</v>
      </c>
      <c r="J7" s="16">
        <v>10886</v>
      </c>
      <c r="K7" s="67">
        <v>13657.562542565269</v>
      </c>
      <c r="L7" s="48">
        <v>14610.047592447771</v>
      </c>
      <c r="M7" s="48">
        <v>16122.675330301061</v>
      </c>
      <c r="N7" s="48">
        <v>15358.808308091737</v>
      </c>
      <c r="O7" s="48">
        <v>15946.673011484474</v>
      </c>
      <c r="P7" s="48">
        <v>16765.755197505197</v>
      </c>
      <c r="Q7" s="48">
        <v>15000.182243465881</v>
      </c>
      <c r="R7" s="48">
        <v>15120.879367636691</v>
      </c>
      <c r="S7" s="48">
        <v>14522.265338804926</v>
      </c>
      <c r="T7" s="48">
        <v>14717.2088</v>
      </c>
      <c r="U7" s="48">
        <v>15930.11225201874</v>
      </c>
      <c r="V7" s="48">
        <v>15392</v>
      </c>
    </row>
    <row r="8" spans="1:22" x14ac:dyDescent="0.2">
      <c r="A8" s="49" t="s">
        <v>23</v>
      </c>
      <c r="B8" s="50">
        <v>0.6987654320987654</v>
      </c>
      <c r="C8" s="50">
        <v>0.69702689948088725</v>
      </c>
      <c r="D8" s="50">
        <v>0.69579420171498574</v>
      </c>
      <c r="E8" s="50">
        <v>0.68744970300823915</v>
      </c>
      <c r="F8" s="50">
        <v>0.68848758465011284</v>
      </c>
      <c r="G8" s="50">
        <v>0.69549574013102067</v>
      </c>
      <c r="H8" s="50">
        <v>0.69005535287457542</v>
      </c>
      <c r="I8" s="50">
        <v>0.7056949073262001</v>
      </c>
      <c r="J8" s="50">
        <v>0.72004629034332002</v>
      </c>
      <c r="K8" s="68">
        <v>0.73245188511089554</v>
      </c>
      <c r="L8" s="51">
        <v>0.74494359786265585</v>
      </c>
      <c r="M8" s="51">
        <v>0.75006813845734532</v>
      </c>
      <c r="N8" s="51">
        <v>0.74068720115645503</v>
      </c>
      <c r="O8" s="51">
        <v>0.73104640582347591</v>
      </c>
      <c r="P8" s="51">
        <v>0.72852726682721047</v>
      </c>
      <c r="Q8" s="51">
        <v>0.74480337078651682</v>
      </c>
      <c r="R8" s="51">
        <v>0.73537300622273083</v>
      </c>
      <c r="S8" s="51">
        <v>0.73214319165277331</v>
      </c>
      <c r="T8" s="51">
        <v>0.72124310507197631</v>
      </c>
      <c r="U8" s="56">
        <v>0.69891404099112875</v>
      </c>
      <c r="V8" s="57">
        <v>0.72183970362338479</v>
      </c>
    </row>
    <row r="9" spans="1:22" x14ac:dyDescent="0.2">
      <c r="A9" s="52" t="s">
        <v>24</v>
      </c>
      <c r="B9" s="53">
        <v>0.3012345679012346</v>
      </c>
      <c r="C9" s="53">
        <v>0.3029731005191128</v>
      </c>
      <c r="D9" s="53">
        <v>0.30420579828501432</v>
      </c>
      <c r="E9" s="53">
        <v>0.3125502969917609</v>
      </c>
      <c r="F9" s="53">
        <v>0.31151241534988711</v>
      </c>
      <c r="G9" s="53">
        <v>0.30450425986897933</v>
      </c>
      <c r="H9" s="53">
        <v>0.30994464712542458</v>
      </c>
      <c r="I9" s="53">
        <v>0.2943050926737999</v>
      </c>
      <c r="J9" s="53">
        <v>0.27995370965667993</v>
      </c>
      <c r="K9" s="69">
        <v>0.26754811488910452</v>
      </c>
      <c r="L9" s="54">
        <v>0.25505640213734415</v>
      </c>
      <c r="M9" s="54">
        <v>0.24993186154265468</v>
      </c>
      <c r="N9" s="54">
        <v>0.25931279884354502</v>
      </c>
      <c r="O9" s="54">
        <v>0.26895359417652409</v>
      </c>
      <c r="P9" s="54">
        <v>0.27147273317278953</v>
      </c>
      <c r="Q9" s="54">
        <v>0.25519662921348313</v>
      </c>
      <c r="R9" s="54">
        <v>0.26462699377726911</v>
      </c>
      <c r="S9" s="54">
        <v>0.26785680834722664</v>
      </c>
      <c r="T9" s="54">
        <v>0.27875689492802369</v>
      </c>
      <c r="U9" s="54">
        <v>0.3010859590088712</v>
      </c>
      <c r="V9" s="55">
        <v>0.27816029637661516</v>
      </c>
    </row>
    <row r="10" spans="1:22" x14ac:dyDescent="0.2">
      <c r="A10" s="39"/>
      <c r="B10" s="10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</row>
    <row r="11" spans="1:22" x14ac:dyDescent="0.2">
      <c r="A11" s="10" t="s">
        <v>31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G25" sqref="G25"/>
    </sheetView>
  </sheetViews>
  <sheetFormatPr baseColWidth="10" defaultRowHeight="15" x14ac:dyDescent="0.25"/>
  <cols>
    <col min="1" max="1" width="33.140625" bestFit="1" customWidth="1"/>
  </cols>
  <sheetData>
    <row r="1" spans="1:13" s="18" customFormat="1" ht="11.25" x14ac:dyDescent="0.2">
      <c r="A1" s="19" t="s">
        <v>35</v>
      </c>
    </row>
    <row r="2" spans="1:13" s="18" customFormat="1" ht="11.25" x14ac:dyDescent="0.2">
      <c r="A2" s="77" t="s">
        <v>29</v>
      </c>
    </row>
    <row r="3" spans="1:13" s="18" customFormat="1" ht="11.25" x14ac:dyDescent="0.2">
      <c r="A3" s="77"/>
    </row>
    <row r="4" spans="1:13" s="18" customFormat="1" ht="11.25" x14ac:dyDescent="0.2">
      <c r="A4" s="18" t="s">
        <v>34</v>
      </c>
      <c r="B4" s="75">
        <v>2006</v>
      </c>
      <c r="C4" s="19">
        <v>2007</v>
      </c>
      <c r="D4" s="19">
        <v>2008</v>
      </c>
      <c r="E4" s="19">
        <v>2009</v>
      </c>
      <c r="F4" s="19">
        <v>2010</v>
      </c>
      <c r="G4" s="19">
        <v>2011</v>
      </c>
      <c r="H4" s="19">
        <v>2012</v>
      </c>
      <c r="I4" s="19">
        <v>2013</v>
      </c>
      <c r="J4" s="19">
        <v>2014</v>
      </c>
      <c r="K4" s="19">
        <v>2015</v>
      </c>
      <c r="L4" s="19">
        <v>2016</v>
      </c>
      <c r="M4" s="19">
        <v>2017</v>
      </c>
    </row>
    <row r="5" spans="1:13" s="18" customFormat="1" ht="11.25" x14ac:dyDescent="0.2">
      <c r="A5" s="18" t="s">
        <v>19</v>
      </c>
      <c r="B5" s="76">
        <v>0.70199999999999996</v>
      </c>
      <c r="C5" s="20">
        <v>0.69</v>
      </c>
      <c r="D5" s="20">
        <v>0.68700000000000006</v>
      </c>
      <c r="E5" s="20">
        <v>0.66600000000000004</v>
      </c>
      <c r="F5" s="20">
        <v>0.65600000000000003</v>
      </c>
      <c r="G5" s="20">
        <v>0.67</v>
      </c>
      <c r="H5" s="20">
        <v>0.66900000000000004</v>
      </c>
      <c r="I5" s="20">
        <v>0.65200000000000002</v>
      </c>
      <c r="J5" s="20">
        <v>0.66400000000000003</v>
      </c>
      <c r="K5" s="20">
        <v>0.69099999999999995</v>
      </c>
      <c r="L5" s="20">
        <v>0.71799999999999997</v>
      </c>
      <c r="M5" s="20">
        <v>0.72099999999999997</v>
      </c>
    </row>
    <row r="6" spans="1:13" s="18" customFormat="1" ht="11.25" x14ac:dyDescent="0.2">
      <c r="A6" s="18" t="s">
        <v>20</v>
      </c>
      <c r="B6" s="76">
        <v>0.29799999999999999</v>
      </c>
      <c r="C6" s="20">
        <v>0.31</v>
      </c>
      <c r="D6" s="20">
        <v>0.313</v>
      </c>
      <c r="E6" s="20">
        <v>0.33400000000000002</v>
      </c>
      <c r="F6" s="20">
        <v>0.34399999999999997</v>
      </c>
      <c r="G6" s="20">
        <v>0.33</v>
      </c>
      <c r="H6" s="20">
        <v>0.33100000000000002</v>
      </c>
      <c r="I6" s="20">
        <v>0.34799999999999998</v>
      </c>
      <c r="J6" s="20">
        <v>0.33600000000000002</v>
      </c>
      <c r="K6" s="20">
        <v>0.309</v>
      </c>
      <c r="L6" s="20">
        <v>0.28199999999999997</v>
      </c>
      <c r="M6" s="20">
        <v>0.27900000000000003</v>
      </c>
    </row>
    <row r="7" spans="1:13" s="18" customFormat="1" ht="11.25" x14ac:dyDescent="0.2">
      <c r="B7" s="76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s="18" customFormat="1" ht="11.25" x14ac:dyDescent="0.2"/>
    <row r="24" spans="1:1" x14ac:dyDescent="0.25">
      <c r="A24" s="37" t="s">
        <v>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C2" sqref="C2"/>
    </sheetView>
  </sheetViews>
  <sheetFormatPr baseColWidth="10" defaultRowHeight="11.25" x14ac:dyDescent="0.2"/>
  <cols>
    <col min="1" max="1" width="18.28515625" style="18" customWidth="1"/>
    <col min="2" max="16384" width="11.42578125" style="18"/>
  </cols>
  <sheetData>
    <row r="1" spans="1:13" x14ac:dyDescent="0.2">
      <c r="A1" s="19" t="s">
        <v>41</v>
      </c>
    </row>
    <row r="2" spans="1:13" x14ac:dyDescent="0.2">
      <c r="A2" s="37" t="s">
        <v>36</v>
      </c>
      <c r="C2" s="62"/>
    </row>
    <row r="4" spans="1:13" x14ac:dyDescent="0.2">
      <c r="B4" s="78">
        <v>2006</v>
      </c>
      <c r="C4" s="19">
        <v>2007</v>
      </c>
      <c r="D4" s="19">
        <v>2008</v>
      </c>
      <c r="E4" s="19">
        <v>2009</v>
      </c>
      <c r="F4" s="19">
        <v>2010</v>
      </c>
      <c r="G4" s="19">
        <v>2011</v>
      </c>
      <c r="H4" s="19">
        <v>2012</v>
      </c>
      <c r="I4" s="19">
        <v>2013</v>
      </c>
      <c r="J4" s="19">
        <v>2014</v>
      </c>
      <c r="K4" s="19">
        <v>2015</v>
      </c>
      <c r="L4" s="19">
        <v>2016</v>
      </c>
      <c r="M4" s="19">
        <v>2017</v>
      </c>
    </row>
    <row r="5" spans="1:13" x14ac:dyDescent="0.2">
      <c r="A5" s="18" t="s">
        <v>21</v>
      </c>
      <c r="B5" s="79">
        <v>37.38956424517594</v>
      </c>
      <c r="C5" s="35">
        <v>42.671586861803142</v>
      </c>
      <c r="D5" s="35">
        <v>48.385607970543646</v>
      </c>
      <c r="E5" s="35">
        <v>43.870078104716576</v>
      </c>
      <c r="F5" s="35">
        <v>43.344867822203319</v>
      </c>
      <c r="G5" s="35">
        <v>44.992768399168398</v>
      </c>
      <c r="H5" s="35">
        <v>43.778737719922709</v>
      </c>
      <c r="I5" s="35">
        <v>42.019471855805051</v>
      </c>
      <c r="J5" s="35">
        <v>39.694259633670306</v>
      </c>
      <c r="K5" s="35">
        <v>38.078646900000003</v>
      </c>
      <c r="L5" s="35">
        <v>36.978739108762838</v>
      </c>
      <c r="M5" s="35">
        <v>39.942999999999998</v>
      </c>
    </row>
    <row r="6" spans="1:13" x14ac:dyDescent="0.2">
      <c r="A6" s="18" t="s">
        <v>22</v>
      </c>
      <c r="B6" s="79">
        <v>13.65756254256527</v>
      </c>
      <c r="C6" s="35">
        <v>14.610047592447771</v>
      </c>
      <c r="D6" s="35">
        <v>16.12267533030106</v>
      </c>
      <c r="E6" s="35">
        <v>15.358808308091737</v>
      </c>
      <c r="F6" s="35">
        <v>15.946673011484474</v>
      </c>
      <c r="G6" s="35">
        <v>16.765755197505197</v>
      </c>
      <c r="H6" s="35">
        <v>15.000182243465881</v>
      </c>
      <c r="I6" s="35">
        <v>15.120879367636691</v>
      </c>
      <c r="J6" s="35">
        <v>14.522265338804926</v>
      </c>
      <c r="K6" s="35">
        <v>14.7172088</v>
      </c>
      <c r="L6" s="35">
        <v>15.930112252018739</v>
      </c>
      <c r="M6" s="35">
        <v>15.391999999999999</v>
      </c>
    </row>
    <row r="7" spans="1:13" x14ac:dyDescent="0.2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x14ac:dyDescent="0.2">
      <c r="A8" s="37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SOMMAIRE</vt:lpstr>
      <vt:lpstr>Tab 1 Caractéristiq profession </vt:lpstr>
      <vt:lpstr>Graph 1 VA archi</vt:lpstr>
      <vt:lpstr>Tab2 Travaux archi privé public</vt:lpstr>
      <vt:lpstr>Tab3 Travaux archi neuf rénov</vt:lpstr>
      <vt:lpstr>Graphique 2 Répart privé public</vt:lpstr>
      <vt:lpstr>Graphique2 Nature des travaux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tristan.picard tristan.picard</dc:creator>
  <cp:lastModifiedBy>edwige.millery</cp:lastModifiedBy>
  <dcterms:created xsi:type="dcterms:W3CDTF">2018-01-31T14:24:36Z</dcterms:created>
  <dcterms:modified xsi:type="dcterms:W3CDTF">2019-06-11T16:15:00Z</dcterms:modified>
</cp:coreProperties>
</file>