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Z-CHIFFRES CLES\CHIFFRES CLES 2018\Fichiers données pour mise en ligne\"/>
    </mc:Choice>
  </mc:AlternateContent>
  <bookViews>
    <workbookView xWindow="0" yWindow="0" windowWidth="16380" windowHeight="8190" tabRatio="887"/>
  </bookViews>
  <sheets>
    <sheet name="Sommaire" sheetId="1" r:id="rId1"/>
    <sheet name="Tab1" sheetId="2" r:id="rId2"/>
    <sheet name="Tab2" sheetId="3" r:id="rId3"/>
    <sheet name="Tab3" sheetId="4" r:id="rId4"/>
    <sheet name="Tab4" sheetId="5" r:id="rId5"/>
    <sheet name="Graph1" sheetId="14" r:id="rId6"/>
    <sheet name="Tab5" sheetId="8" r:id="rId7"/>
    <sheet name="Graph2" sheetId="9" r:id="rId8"/>
    <sheet name="Graph3" sheetId="12" r:id="rId9"/>
  </sheets>
  <definedNames>
    <definedName name="Graphique_3._Recettes_publicitaires_des_grands_médias__2005_2015">#REF!</definedName>
    <definedName name="_xlnm.Print_Area" localSheetId="1">'Tab1'!$F$1:$G$17</definedName>
    <definedName name="_xlnm.Print_Area" localSheetId="2">'Tab2'!$F$1:$F$24</definedName>
    <definedName name="_xlnm.Print_Area" localSheetId="3">'Tab3'!$A$1:$J$1</definedName>
    <definedName name="_xlnm.Print_Area" localSheetId="4">'Tab4'!$F$1:$F$14</definedName>
    <definedName name="_xlnm.Print_Area" localSheetId="6">'Tab5'!$F$1:$O$1</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N8" i="12" l="1"/>
  <c r="C4" i="12"/>
  <c r="D4" i="12"/>
  <c r="E4" i="12"/>
  <c r="F4" i="12"/>
  <c r="G4" i="12"/>
  <c r="H4" i="12"/>
  <c r="I4" i="12"/>
  <c r="J4" i="12"/>
  <c r="K4" i="12"/>
  <c r="L4" i="12"/>
  <c r="B4" i="12"/>
  <c r="O8" i="12"/>
  <c r="O5" i="12" l="1"/>
  <c r="O6" i="12"/>
  <c r="O7" i="12"/>
  <c r="O9" i="12"/>
  <c r="O4" i="12"/>
  <c r="C11" i="2" l="1"/>
  <c r="B11" i="4"/>
  <c r="C8" i="5"/>
  <c r="B8" i="5"/>
  <c r="C6" i="3"/>
  <c r="B6" i="3"/>
  <c r="B10" i="5"/>
  <c r="C16" i="5"/>
  <c r="C11" i="4"/>
  <c r="B11" i="2"/>
  <c r="C21" i="5"/>
  <c r="B21" i="5"/>
  <c r="C19" i="5"/>
  <c r="B19" i="5"/>
  <c r="B16" i="5"/>
  <c r="C10" i="5"/>
  <c r="D11" i="4"/>
  <c r="D10" i="4"/>
  <c r="D9" i="4"/>
  <c r="D8" i="4"/>
  <c r="D7" i="4"/>
  <c r="D6" i="4"/>
  <c r="C9" i="2"/>
  <c r="B9" i="2"/>
  <c r="C4" i="2"/>
  <c r="B4" i="2"/>
  <c r="B14" i="2"/>
  <c r="C14" i="2"/>
  <c r="D12" i="2"/>
  <c r="D7" i="2"/>
  <c r="D4" i="2"/>
  <c r="D11" i="2"/>
  <c r="D13" i="2"/>
  <c r="D8" i="2"/>
  <c r="D9" i="2"/>
  <c r="D5" i="2"/>
  <c r="D14" i="2"/>
  <c r="D10" i="2"/>
  <c r="D6" i="2"/>
</calcChain>
</file>

<file path=xl/comments1.xml><?xml version="1.0" encoding="utf-8"?>
<comments xmlns="http://schemas.openxmlformats.org/spreadsheetml/2006/main">
  <authors>
    <author>francois.tugores</author>
  </authors>
  <commentList>
    <comment ref="F7" authorId="0" shapeId="0">
      <text>
        <r>
          <rPr>
            <sz val="9"/>
            <color indexed="81"/>
            <rFont val="Tahoma"/>
            <family val="2"/>
          </rPr>
          <t>PLF</t>
        </r>
      </text>
    </comment>
  </commentList>
</comments>
</file>

<file path=xl/sharedStrings.xml><?xml version="1.0" encoding="utf-8"?>
<sst xmlns="http://schemas.openxmlformats.org/spreadsheetml/2006/main" count="180" uniqueCount="132">
  <si>
    <t>Financement de la culture</t>
  </si>
  <si>
    <t>en millions d'euros (crédits de paiement)</t>
  </si>
  <si>
    <t>en %</t>
  </si>
  <si>
    <t>Mission culture</t>
  </si>
  <si>
    <t>Programme 175 Patrimoines</t>
  </si>
  <si>
    <t>Programme 131 Création</t>
  </si>
  <si>
    <t>Programme 224 Transmission des savoirs et démocratisation de la culture</t>
  </si>
  <si>
    <t>Dont : titre 2 (dépenses de personnel :  fonctions de soutien communes du ministères)</t>
  </si>
  <si>
    <t>Mission recherche et enseignement supérieur</t>
  </si>
  <si>
    <t>Programme 186 Recherche culturelle et culture scientifique</t>
  </si>
  <si>
    <t>Mission médias, livres et industries culturelles</t>
  </si>
  <si>
    <t>Programme 180 Presse</t>
  </si>
  <si>
    <t>Programme 334 Livre et industries culturelles</t>
  </si>
  <si>
    <t>Total</t>
  </si>
  <si>
    <t>Tableau 2 : Crédits du budget général et budgets annexes des autres ministères,</t>
  </si>
  <si>
    <t>Millions d’euros</t>
  </si>
  <si>
    <t>Loi de finance initiale (LFI)</t>
  </si>
  <si>
    <t>Projet de loi de finances (PLF)</t>
  </si>
  <si>
    <t>Intérieur</t>
  </si>
  <si>
    <t>Justice</t>
  </si>
  <si>
    <t>Outre-mer</t>
  </si>
  <si>
    <t>Services du Premier Ministre</t>
  </si>
  <si>
    <t>Note : crédits de paiement.</t>
  </si>
  <si>
    <t>(Loi de finances initiales, LFI)</t>
  </si>
  <si>
    <t>(Projet de loi de finances, PLF)</t>
  </si>
  <si>
    <t>en millions d’euros</t>
  </si>
  <si>
    <t>en %</t>
  </si>
  <si>
    <t>Avances à l’audiovisuel public (France Télévisions essentiellement)</t>
  </si>
  <si>
    <t>Livre et industries culturelles</t>
  </si>
  <si>
    <t>Patrimoine</t>
  </si>
  <si>
    <t>Presse</t>
  </si>
  <si>
    <t>Création</t>
  </si>
  <si>
    <t>Total domaine de la culture et de la communication</t>
  </si>
  <si>
    <t>Comptes de concours financiers</t>
  </si>
  <si>
    <t>Recettes fiscales affectées à des personnes morales autres que l'État</t>
  </si>
  <si>
    <t>Bénéficiaires</t>
  </si>
  <si>
    <t>Centre national du cinéma et de l’image animée (CNC)</t>
  </si>
  <si>
    <t>Taxe sur les services de télévision</t>
  </si>
  <si>
    <t>Taxe sur les entrées en salles de cinéma (TSA)</t>
  </si>
  <si>
    <t>Cotisation des entreprises cinématographiques</t>
  </si>
  <si>
    <t>Taxes sur l'édition vidéo et la VàD</t>
  </si>
  <si>
    <t>Taxe et prélèvements spéciaux au titre des films pornographiques ou d'incitation à la violence</t>
  </si>
  <si>
    <t>Centre national du livre (CNL)</t>
  </si>
  <si>
    <t>Taxe sur les appareils de reproduction ou d'impression</t>
  </si>
  <si>
    <t>Taxe sur l'édition des ouvrages de librairie</t>
  </si>
  <si>
    <t>Centre national de la chanson, des variétés et du jazz (CNV)</t>
  </si>
  <si>
    <t>Taxes sur les spectacles de variétés</t>
  </si>
  <si>
    <t>Association pour le soutien du théâtre privé (ASTP)</t>
  </si>
  <si>
    <t>Taxe sur les spectacles au profit de l'ASTP (association pour le soutien du théâtre privé)</t>
  </si>
  <si>
    <t>Régions</t>
  </si>
  <si>
    <t>Départements</t>
  </si>
  <si>
    <t>en % du total des dépenses culturelles</t>
  </si>
  <si>
    <t>Communes</t>
  </si>
  <si>
    <t>Intercommunalités</t>
  </si>
  <si>
    <t>Ensemble des collectivités</t>
  </si>
  <si>
    <t>Conservation et diffusion des patrimoines</t>
  </si>
  <si>
    <t>Bibliothèques et médiathèques</t>
  </si>
  <si>
    <t>n.d.</t>
  </si>
  <si>
    <t>Musées</t>
  </si>
  <si>
    <t>Archives</t>
  </si>
  <si>
    <t>Entretien du patrimoine culturel</t>
  </si>
  <si>
    <t>Expression artistique et activités culturelles</t>
  </si>
  <si>
    <t>Expression lyrique et chorégraphique</t>
  </si>
  <si>
    <t>Théâtres</t>
  </si>
  <si>
    <t>Cinémas et autres salles de spectacles</t>
  </si>
  <si>
    <t>Arts plastiques et autres activités artistiques</t>
  </si>
  <si>
    <t>Action culturelle</t>
  </si>
  <si>
    <t>n.d. Données non-disponibles (les nomenclatures comptables des départements et régions sont moins détaillées que celles du bloc communal).</t>
  </si>
  <si>
    <t>Champ : ces données incluent les Dom.</t>
  </si>
  <si>
    <t>liés à l'existence de transferts entre les collectivités au titre de la culture (une subvention culturelle accordée à une collectivité par une autre</t>
  </si>
  <si>
    <t>collectivité est comptabilisée au titre des dépenses culturelles des deux collectivités concernées, sauf à soustraire des dépenses de la collectivité bénéficiaire la subvention qu'elle a reçue).</t>
  </si>
  <si>
    <t>Télévision</t>
  </si>
  <si>
    <t>Radio</t>
  </si>
  <si>
    <t>Cinéma</t>
  </si>
  <si>
    <t>Recettes publicitaires hors taxes nettes, c'est-à-dire après déduction des remises professionnelles, hors échanges de marchandises, petites annonces de presse incluses.</t>
  </si>
  <si>
    <t>Autres</t>
  </si>
  <si>
    <t>Lecture : 37 % des dépenses culturelles des communes sont consacrées à la conservation et diffusion du patrimoine, 56 % à l’expression artistique et activités culturelles</t>
  </si>
  <si>
    <t>en millions d’euros constants 2016</t>
  </si>
  <si>
    <t>Tableau 2. Crédits du budget général et budgets annexes des autres ministères, affectés à la Culture et à la Communication, 2017-2018</t>
  </si>
  <si>
    <t>affectés à la Culture et à la Communication, 2017-2018</t>
  </si>
  <si>
    <t>Éducation nationale</t>
  </si>
  <si>
    <t>Enseignement supérieur, Recherche et Innovation</t>
  </si>
  <si>
    <t>Europe et Affaires étrangères</t>
  </si>
  <si>
    <t>Armées</t>
  </si>
  <si>
    <t>Sports</t>
  </si>
  <si>
    <t>Economie et Finances</t>
  </si>
  <si>
    <t>Action et Comptes publics</t>
  </si>
  <si>
    <t>Transition écologique et solidaire</t>
  </si>
  <si>
    <t>Agriculture et Alimentation</t>
  </si>
  <si>
    <t>Cohésion des territoires</t>
  </si>
  <si>
    <t>Avances à l'audiovisuel public (Ministère de l'Action et des Comptes publics)</t>
  </si>
  <si>
    <t>Tableau 3 : Dépenses fiscales en matière de culture et de communication, 2017-2018</t>
  </si>
  <si>
    <t>Presse et médias</t>
  </si>
  <si>
    <t>Millions d'euros constants 2016</t>
  </si>
  <si>
    <t>Évolution 2016</t>
  </si>
  <si>
    <t>Source : Irep/France Pub/DEPS, Ministère de la Culture, 2018</t>
  </si>
  <si>
    <t>Graphique 3 - Recettes publicitaires des grands médias, 2006-2016</t>
  </si>
  <si>
    <t>Source : ministère de l'Action et des Comptes publics, 2018</t>
  </si>
  <si>
    <t>Tableau 3. Dépenses fiscales en matière de culture et de communication, 2017-2018</t>
  </si>
  <si>
    <t>Tableau 1. Budget du Ministère de la Culture, 2017-2018 (loi de finances initiales, LFI)</t>
  </si>
  <si>
    <t>Tableau 1 - Budget du Ministère de la Culture, 2017-2018 (loi de finances initiales, LFI)</t>
  </si>
  <si>
    <t>Source : DEPS / ministère de la Culture, 2017.</t>
  </si>
  <si>
    <t>Graphique 2 – Evolution des dépenses publiques en matière culturelle, 2014-2018</t>
  </si>
  <si>
    <t>Villes de plus de 3 500 hab.</t>
  </si>
  <si>
    <t>Budget du Ministère de la Culture (LFI)*</t>
  </si>
  <si>
    <t>Crédits du budget général et budgets annexes des autres ministères (LFI)**</t>
  </si>
  <si>
    <t>Départements ***</t>
  </si>
  <si>
    <t>EPCI comportant au moins une ville de plus de 10 000 hab.</t>
  </si>
  <si>
    <t>* hors redevances et taxes fiscales affectées au financement de la culture et de la communication et hors dépenses fiscales en matière de culture et de communication</t>
  </si>
  <si>
    <t>** PLF pour 2018</t>
  </si>
  <si>
    <t>*** y compris Métropole de Lyon à partir de 2015</t>
  </si>
  <si>
    <t>Sources : DEPS / ministère de la Culture, 2018 - ministère de l'Action et des Comptes Publics, 2018</t>
  </si>
  <si>
    <t>Note 1. Données France entière</t>
  </si>
  <si>
    <t>Note 2. Les dépenses des différents niveaux de collectivités territoriales ne doivent pas être additionnées, à cause de la présence de doubles-comptes</t>
  </si>
  <si>
    <t>Note 3. Jusqu’en 2014, les dépenses culturelles des collectivités territoriales (régions, départements, intercommunalités, communes) étaient calculées tous les quatre ans, par une enquête auprès des collectivités qui venait compléter la saisie de leurs comptes administratifs (comptes de gestion en 2014).</t>
  </si>
  <si>
    <r>
      <t xml:space="preserve">Après 2014, les données relatives aux dépenses culturelles des collectivités territoriales sont des données </t>
    </r>
    <r>
      <rPr>
        <u/>
        <sz val="8"/>
        <color rgb="FF000000"/>
        <rFont val="Arial"/>
        <family val="2"/>
      </rPr>
      <t>estimées</t>
    </r>
    <r>
      <rPr>
        <sz val="8"/>
        <color rgb="FF000000"/>
        <rFont val="Arial"/>
        <family val="2"/>
      </rPr>
      <t xml:space="preserve">, issues des comptes de gestion des collectivités et basées sur la répartition de 2014. </t>
    </r>
  </si>
  <si>
    <t>Graphique 1 : Dépenses culturelles consolidées des collectivités territoriales en 2014</t>
  </si>
  <si>
    <t>Bloc local*</t>
  </si>
  <si>
    <t>Ensemble</t>
  </si>
  <si>
    <t>dont fonctionnement</t>
  </si>
  <si>
    <t>dont investissement</t>
  </si>
  <si>
    <t>Source : Deps, Ministère de la Culture, 2017</t>
  </si>
  <si>
    <t>Evolution 2006/2016</t>
  </si>
  <si>
    <t>Internet</t>
  </si>
  <si>
    <t>Non compris : publicité extérieure, annuaires, courrier publicitaire et imprimés sans adresse.</t>
  </si>
  <si>
    <t xml:space="preserve">Internet </t>
  </si>
  <si>
    <t>Non compris : publicité extérieure, annuaires,courrier publicitaire et imprimés sans adresse.</t>
  </si>
  <si>
    <r>
      <t xml:space="preserve">Tableau 5 : </t>
    </r>
    <r>
      <rPr>
        <b/>
        <sz val="8"/>
        <rFont val="Arial"/>
        <family val="2"/>
      </rPr>
      <t>Répartition sectorielle des dépenses des collectivités territoriales en 2014</t>
    </r>
  </si>
  <si>
    <t>Tableau 4 : Redevances et taxes fiscales affectées au financement de la culture et de la communication, 2017-2018</t>
  </si>
  <si>
    <t>Tableau 4. Redevances et taxes fiscales affectées au financement de la culture et de la communication, 2017-2018</t>
  </si>
  <si>
    <t>Graphique 1. Dépenses culturelles consolidées des collectivités territoriales en 2014</t>
  </si>
  <si>
    <t>Tableau 5 : Répartition sectorielle des dépenses des collectivités territoriales en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</si>
</sst>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 * #,##0.00&quot;    &quot;;\-* #,##0.00&quot;    &quot;;\ * \-#&quot;    &quot;;@\ "/>
    <numFmt numFmtId="167" formatCode="0.0%"/>
  </numFmts>
  <fonts count="21" x14ac:knownFonts="1">
    <font>
      <sz val="10"/>
      <name val="Arial"/>
      <family val="2"/>
    </font>
    <font>
      <sz val="8"/>
      <color theme="1"/>
      <name val="Arial"/>
      <family val="2"/>
    </font>
    <font>
      <sz val="8"/>
      <color theme="1"/>
      <name val="Arial"/>
      <family val="2"/>
    </font>
    <font>
      <sz val="8"/>
      <color theme="1"/>
      <name val="Arial"/>
      <family val="2"/>
    </font>
    <font>
      <b/>
      <sz val="8"/>
      <name val="Arial"/>
      <family val="2"/>
    </font>
    <font>
      <b/>
      <sz val="8"/>
      <color rgb="FF000000"/>
      <name val="Arial"/>
      <family val="2"/>
    </font>
    <font>
      <i/>
      <sz val="8"/>
      <name val="Arial"/>
      <family val="2"/>
    </font>
    <font>
      <sz val="8"/>
      <color rgb="FF000000"/>
      <name val="Arial"/>
      <family val="2"/>
    </font>
    <font>
      <sz val="8"/>
      <name val="Arial"/>
      <family val="2"/>
    </font>
    <font>
      <i/>
      <sz val="8"/>
      <color rgb="FF000000"/>
      <name val="Arial"/>
      <family val="2"/>
    </font>
    <font>
      <sz val="10"/>
      <name val="Arial"/>
      <family val="2"/>
    </font>
    <font>
      <sz val="10"/>
      <name val="Arial"/>
      <family val="2"/>
    </font>
    <font>
      <sz val="11"/>
      <color theme="1"/>
      <name val="Calibri"/>
      <family val="2"/>
      <scheme val="minor"/>
    </font>
    <font>
      <u/>
      <sz val="8"/>
      <color rgb="FF000000"/>
      <name val="Arial"/>
      <family val="2"/>
    </font>
    <font>
      <sz val="9"/>
      <color indexed="81"/>
      <name val="Tahoma"/>
      <family val="2"/>
    </font>
    <font>
      <b/>
      <sz val="8"/>
      <color theme="1"/>
      <name val="Arial"/>
      <family val="2"/>
    </font>
    <font>
      <i/>
      <sz val="8"/>
      <color rgb="FFFF0000"/>
      <name val="Arial"/>
      <family val="2"/>
    </font>
    <font>
      <i/>
      <sz val="8"/>
      <color theme="1"/>
      <name val="Arial"/>
      <family val="2"/>
    </font>
    <font>
      <i/>
      <sz val="8"/>
      <color rgb="FF000000"/>
      <name val="Tahoma"/>
      <family val="2"/>
    </font>
    <font>
      <b/>
      <sz val="8"/>
      <color rgb="FF0000FF"/>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s>
  <cellStyleXfs count="9">
    <xf numFmtId="0" fontId="0" fillId="0" borderId="0"/>
    <xf numFmtId="166" fontId="10" fillId="0" borderId="0" applyBorder="0" applyAlignment="0" applyProtection="0"/>
    <xf numFmtId="9" fontId="10" fillId="0" borderId="0" applyBorder="0" applyAlignment="0" applyProtection="0"/>
    <xf numFmtId="0" fontId="10" fillId="0" borderId="0"/>
    <xf numFmtId="0" fontId="10" fillId="0" borderId="0"/>
    <xf numFmtId="9" fontId="11" fillId="0" borderId="0" applyFill="0" applyBorder="0" applyAlignment="0" applyProtection="0"/>
    <xf numFmtId="0" fontId="12" fillId="0" borderId="0"/>
    <xf numFmtId="9" fontId="12" fillId="0" borderId="0" applyFont="0" applyFill="0" applyBorder="0" applyAlignment="0" applyProtection="0"/>
    <xf numFmtId="0" fontId="20" fillId="0" borderId="0" applyNumberFormat="0" applyFill="0" applyBorder="0" applyAlignment="0" applyProtection="0"/>
  </cellStyleXfs>
  <cellXfs count="163">
    <xf numFmtId="0" fontId="0" fillId="0" borderId="0" xfId="0"/>
    <xf numFmtId="0" fontId="4" fillId="0" borderId="0" xfId="0" applyFont="1"/>
    <xf numFmtId="0" fontId="6" fillId="0" borderId="0" xfId="0" applyFont="1" applyAlignment="1">
      <alignment horizontal="right" vertical="center"/>
    </xf>
    <xf numFmtId="0" fontId="7" fillId="0" borderId="0" xfId="0" applyFont="1" applyBorder="1" applyAlignment="1">
      <alignment horizontal="center" vertical="center" wrapText="1"/>
    </xf>
    <xf numFmtId="0" fontId="6" fillId="0" borderId="0" xfId="0" applyFont="1" applyBorder="1"/>
    <xf numFmtId="0" fontId="6" fillId="0" borderId="0" xfId="0" applyFont="1" applyAlignment="1">
      <alignment horizontal="right"/>
    </xf>
    <xf numFmtId="0" fontId="8" fillId="0" borderId="0" xfId="0" applyFont="1"/>
    <xf numFmtId="0" fontId="9" fillId="0" borderId="11" xfId="0" applyFont="1" applyBorder="1" applyAlignment="1">
      <alignment horizontal="left" vertical="center" wrapText="1"/>
    </xf>
    <xf numFmtId="0" fontId="6" fillId="0" borderId="11" xfId="0" applyFont="1" applyBorder="1" applyAlignment="1">
      <alignment vertical="center"/>
    </xf>
    <xf numFmtId="3" fontId="9" fillId="0" borderId="11" xfId="1" applyNumberFormat="1" applyFont="1" applyBorder="1" applyAlignment="1" applyProtection="1">
      <alignment horizontal="right" vertical="center" wrapText="1"/>
    </xf>
    <xf numFmtId="0" fontId="9" fillId="0" borderId="10" xfId="0" applyFont="1" applyBorder="1" applyAlignment="1">
      <alignment horizontal="left" vertical="center" wrapText="1"/>
    </xf>
    <xf numFmtId="0" fontId="6" fillId="0" borderId="10" xfId="0" applyFont="1" applyBorder="1" applyAlignment="1">
      <alignment vertical="center"/>
    </xf>
    <xf numFmtId="0" fontId="7" fillId="0" borderId="0" xfId="0" applyFont="1"/>
    <xf numFmtId="0" fontId="0" fillId="0" borderId="0" xfId="0"/>
    <xf numFmtId="0" fontId="5" fillId="0" borderId="0" xfId="6" applyFont="1" applyFill="1" applyBorder="1"/>
    <xf numFmtId="0" fontId="8" fillId="0" borderId="0" xfId="6" applyFont="1" applyFill="1" applyBorder="1"/>
    <xf numFmtId="0" fontId="3" fillId="0" borderId="0" xfId="6" applyFont="1"/>
    <xf numFmtId="0" fontId="6" fillId="0" borderId="0" xfId="6" applyFont="1" applyFill="1" applyBorder="1"/>
    <xf numFmtId="0" fontId="4" fillId="0" borderId="0" xfId="6" applyFont="1" applyFill="1" applyBorder="1" applyAlignment="1">
      <alignment horizontal="center"/>
    </xf>
    <xf numFmtId="0" fontId="4" fillId="0" borderId="13" xfId="6" applyFont="1" applyFill="1" applyBorder="1"/>
    <xf numFmtId="3" fontId="4" fillId="0" borderId="13" xfId="6" applyNumberFormat="1" applyFont="1" applyFill="1" applyBorder="1" applyAlignment="1">
      <alignment horizontal="center"/>
    </xf>
    <xf numFmtId="167" fontId="8" fillId="0" borderId="0" xfId="7" applyNumberFormat="1" applyFont="1" applyFill="1" applyBorder="1" applyAlignment="1">
      <alignment horizontal="center"/>
    </xf>
    <xf numFmtId="9" fontId="3" fillId="0" borderId="0" xfId="7" applyFont="1"/>
    <xf numFmtId="3" fontId="8" fillId="0" borderId="0" xfId="6" applyNumberFormat="1" applyFont="1" applyFill="1" applyBorder="1" applyAlignment="1">
      <alignment horizontal="center"/>
    </xf>
    <xf numFmtId="9" fontId="8" fillId="0" borderId="0" xfId="7" applyFont="1" applyFill="1" applyBorder="1"/>
    <xf numFmtId="4" fontId="3" fillId="0" borderId="0" xfId="6" applyNumberFormat="1" applyFont="1"/>
    <xf numFmtId="0" fontId="8" fillId="0" borderId="14" xfId="6" applyFont="1" applyFill="1" applyBorder="1"/>
    <xf numFmtId="3" fontId="8" fillId="0" borderId="15" xfId="6" applyNumberFormat="1" applyFont="1" applyFill="1" applyBorder="1" applyAlignment="1">
      <alignment horizontal="center"/>
    </xf>
    <xf numFmtId="164" fontId="3" fillId="0" borderId="0" xfId="6" applyNumberFormat="1" applyFont="1"/>
    <xf numFmtId="0" fontId="4" fillId="0" borderId="0" xfId="6" applyFont="1" applyFill="1" applyBorder="1" applyAlignment="1">
      <alignment horizontal="right"/>
    </xf>
    <xf numFmtId="0" fontId="8" fillId="0" borderId="0" xfId="6" applyFont="1" applyFill="1" applyBorder="1" applyAlignment="1">
      <alignment horizontal="right"/>
    </xf>
    <xf numFmtId="0" fontId="16" fillId="0" borderId="0" xfId="6" applyFont="1" applyAlignment="1">
      <alignment horizontal="justify" vertical="center"/>
    </xf>
    <xf numFmtId="0" fontId="15" fillId="0" borderId="0" xfId="6" applyFont="1"/>
    <xf numFmtId="0" fontId="17" fillId="0" borderId="0" xfId="6" applyFont="1" applyBorder="1" applyAlignment="1">
      <alignment horizontal="justify" vertical="center" wrapText="1"/>
    </xf>
    <xf numFmtId="164" fontId="17" fillId="0" borderId="0" xfId="6" applyNumberFormat="1" applyFont="1" applyBorder="1" applyAlignment="1">
      <alignment horizontal="right" vertical="center" wrapText="1"/>
    </xf>
    <xf numFmtId="0" fontId="2" fillId="0" borderId="0" xfId="6" applyFont="1" applyAlignment="1">
      <alignment horizontal="right"/>
    </xf>
    <xf numFmtId="0" fontId="7" fillId="0" borderId="0" xfId="6" applyFont="1" applyAlignment="1">
      <alignment horizontal="left"/>
    </xf>
    <xf numFmtId="0" fontId="4" fillId="0" borderId="0" xfId="6" applyFont="1" applyFill="1" applyBorder="1"/>
    <xf numFmtId="9" fontId="8" fillId="0" borderId="0" xfId="6" applyNumberFormat="1" applyFont="1" applyFill="1" applyBorder="1"/>
    <xf numFmtId="9" fontId="10" fillId="0" borderId="0" xfId="2"/>
    <xf numFmtId="3" fontId="0" fillId="0" borderId="0" xfId="0" applyNumberFormat="1" applyFont="1"/>
    <xf numFmtId="0" fontId="8" fillId="0" borderId="0" xfId="0" applyFont="1" applyAlignment="1">
      <alignment horizontal="center" vertical="center"/>
    </xf>
    <xf numFmtId="0" fontId="4" fillId="0" borderId="0" xfId="0" applyFont="1" applyFill="1" applyAlignment="1">
      <alignment horizontal="right" vertical="center" wrapText="1"/>
    </xf>
    <xf numFmtId="0" fontId="4" fillId="0" borderId="0" xfId="0" applyFont="1" applyAlignment="1">
      <alignment horizontal="right" vertical="center"/>
    </xf>
    <xf numFmtId="0" fontId="7" fillId="0" borderId="0" xfId="0" applyFont="1" applyAlignment="1">
      <alignment horizontal="center" vertical="center" wrapText="1"/>
    </xf>
    <xf numFmtId="0" fontId="4" fillId="0" borderId="0" xfId="0" applyFont="1" applyAlignment="1">
      <alignment horizontal="left" vertical="center"/>
    </xf>
    <xf numFmtId="164" fontId="4" fillId="0" borderId="0" xfId="0" applyNumberFormat="1" applyFont="1" applyFill="1" applyAlignment="1">
      <alignment horizontal="right" vertical="center"/>
    </xf>
    <xf numFmtId="165" fontId="4" fillId="0" borderId="0" xfId="0" applyNumberFormat="1" applyFont="1" applyAlignment="1">
      <alignment horizontal="right"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left" vertical="center"/>
    </xf>
    <xf numFmtId="164" fontId="8" fillId="0" borderId="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wrapText="1"/>
    </xf>
    <xf numFmtId="165" fontId="8" fillId="0" borderId="0" xfId="0" applyNumberFormat="1" applyFont="1" applyAlignment="1">
      <alignment horizontal="right" vertical="center"/>
    </xf>
    <xf numFmtId="166" fontId="4" fillId="0" borderId="0" xfId="1" applyFont="1" applyBorder="1" applyAlignment="1" applyProtection="1"/>
    <xf numFmtId="164" fontId="8" fillId="0" borderId="0" xfId="0" applyNumberFormat="1" applyFont="1" applyFill="1" applyAlignment="1">
      <alignment horizontal="right" vertical="center"/>
    </xf>
    <xf numFmtId="164" fontId="8" fillId="0" borderId="0" xfId="0" applyNumberFormat="1" applyFont="1" applyFill="1" applyAlignment="1">
      <alignment horizontal="right" vertical="center" wrapText="1"/>
    </xf>
    <xf numFmtId="164" fontId="8" fillId="0" borderId="0" xfId="0" applyNumberFormat="1" applyFont="1"/>
    <xf numFmtId="3" fontId="7" fillId="0" borderId="0" xfId="1" applyNumberFormat="1" applyFont="1" applyBorder="1" applyAlignment="1" applyProtection="1">
      <alignment horizontal="center" vertical="center" wrapText="1"/>
    </xf>
    <xf numFmtId="3" fontId="7" fillId="0" borderId="0" xfId="1" applyNumberFormat="1" applyFont="1" applyBorder="1" applyAlignment="1" applyProtection="1">
      <alignment horizontal="right"/>
    </xf>
    <xf numFmtId="0" fontId="7" fillId="0" borderId="0" xfId="0" applyFont="1" applyBorder="1"/>
    <xf numFmtId="0" fontId="8" fillId="0" borderId="0" xfId="0" applyFont="1" applyBorder="1"/>
    <xf numFmtId="0" fontId="6" fillId="0" borderId="0" xfId="0" applyFont="1" applyAlignment="1">
      <alignment horizontal="left" vertical="center"/>
    </xf>
    <xf numFmtId="164" fontId="6" fillId="0" borderId="0" xfId="0" applyNumberFormat="1" applyFont="1" applyFill="1" applyAlignment="1">
      <alignment horizontal="right" vertical="center" wrapText="1"/>
    </xf>
    <xf numFmtId="164" fontId="6" fillId="0" borderId="0" xfId="0" applyNumberFormat="1" applyFont="1" applyFill="1" applyAlignment="1">
      <alignment horizontal="right" vertical="center"/>
    </xf>
    <xf numFmtId="165" fontId="6" fillId="0" borderId="0" xfId="0" applyNumberFormat="1" applyFont="1" applyAlignment="1">
      <alignment horizontal="right" vertical="center"/>
    </xf>
    <xf numFmtId="3" fontId="5" fillId="0" borderId="0" xfId="1" applyNumberFormat="1" applyFont="1" applyBorder="1" applyAlignment="1" applyProtection="1">
      <alignment horizontal="center" vertical="center"/>
    </xf>
    <xf numFmtId="3" fontId="5" fillId="0" borderId="0" xfId="1" applyNumberFormat="1" applyFont="1" applyBorder="1" applyAlignment="1" applyProtection="1">
      <alignment horizontal="right"/>
    </xf>
    <xf numFmtId="165" fontId="4" fillId="0" borderId="0" xfId="2" applyNumberFormat="1" applyFont="1" applyBorder="1" applyAlignment="1" applyProtection="1">
      <alignment horizontal="right" vertical="center"/>
    </xf>
    <xf numFmtId="164" fontId="4" fillId="0" borderId="0" xfId="0" applyNumberFormat="1" applyFont="1" applyAlignment="1">
      <alignment horizontal="right" vertical="center"/>
    </xf>
    <xf numFmtId="164" fontId="8" fillId="0" borderId="0" xfId="0" applyNumberFormat="1" applyFont="1" applyAlignment="1">
      <alignment horizontal="right"/>
    </xf>
    <xf numFmtId="164" fontId="8" fillId="0" borderId="0" xfId="0" applyNumberFormat="1" applyFont="1" applyAlignment="1">
      <alignment horizontal="right" vertical="center"/>
    </xf>
    <xf numFmtId="164" fontId="8" fillId="0" borderId="0" xfId="0" applyNumberFormat="1"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4" fillId="0" borderId="1" xfId="3" applyFont="1" applyBorder="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0" xfId="3" applyFont="1"/>
    <xf numFmtId="164" fontId="4" fillId="0" borderId="0" xfId="3" applyNumberFormat="1" applyFont="1"/>
    <xf numFmtId="0" fontId="8" fillId="0" borderId="0" xfId="3" applyFont="1"/>
    <xf numFmtId="164" fontId="8" fillId="0" borderId="0" xfId="3" applyNumberFormat="1" applyFont="1"/>
    <xf numFmtId="164" fontId="7" fillId="0" borderId="0" xfId="0" applyNumberFormat="1" applyFont="1"/>
    <xf numFmtId="0" fontId="8" fillId="0" borderId="0" xfId="3" applyFont="1" applyAlignment="1">
      <alignment horizontal="left"/>
    </xf>
    <xf numFmtId="164" fontId="8" fillId="0" borderId="0" xfId="3" applyNumberFormat="1" applyFont="1" applyAlignment="1">
      <alignment horizontal="right"/>
    </xf>
    <xf numFmtId="0" fontId="8" fillId="0" borderId="0" xfId="4" applyFont="1"/>
    <xf numFmtId="0" fontId="7" fillId="0" borderId="0" xfId="3" applyFont="1"/>
    <xf numFmtId="0" fontId="8" fillId="0" borderId="0" xfId="3" applyFont="1" applyBorder="1"/>
    <xf numFmtId="164" fontId="8" fillId="0" borderId="0" xfId="3" applyNumberFormat="1" applyFont="1" applyBorder="1"/>
    <xf numFmtId="0" fontId="7" fillId="0" borderId="0" xfId="0" applyFont="1" applyBorder="1" applyAlignment="1">
      <alignment horizontal="right"/>
    </xf>
    <xf numFmtId="0" fontId="8" fillId="0" borderId="1" xfId="3" applyFont="1" applyBorder="1"/>
    <xf numFmtId="164" fontId="8" fillId="0" borderId="1" xfId="3" applyNumberFormat="1" applyFont="1" applyBorder="1"/>
    <xf numFmtId="164" fontId="7" fillId="0" borderId="1" xfId="0" applyNumberFormat="1" applyFont="1" applyBorder="1"/>
    <xf numFmtId="0" fontId="5" fillId="0" borderId="0" xfId="0" applyFont="1"/>
    <xf numFmtId="0" fontId="8" fillId="0" borderId="3" xfId="0" applyFont="1" applyBorder="1"/>
    <xf numFmtId="0" fontId="5" fillId="0" borderId="2" xfId="0" applyFont="1" applyBorder="1" applyAlignment="1">
      <alignment horizontal="center"/>
    </xf>
    <xf numFmtId="0" fontId="8" fillId="0" borderId="5" xfId="0" applyFont="1" applyBorder="1"/>
    <xf numFmtId="0" fontId="5" fillId="0" borderId="0" xfId="0" applyFont="1" applyBorder="1" applyAlignment="1">
      <alignment horizontal="center" vertical="center" wrapText="1"/>
    </xf>
    <xf numFmtId="0" fontId="18" fillId="2" borderId="0" xfId="0" applyFont="1" applyFill="1" applyBorder="1" applyAlignment="1">
      <alignment horizontal="center"/>
    </xf>
    <xf numFmtId="0" fontId="6" fillId="0" borderId="6" xfId="0" applyFont="1" applyBorder="1" applyAlignment="1">
      <alignment horizontal="center"/>
    </xf>
    <xf numFmtId="0" fontId="8" fillId="0" borderId="5" xfId="0" applyFont="1" applyBorder="1" applyAlignment="1">
      <alignment horizontal="left" wrapText="1"/>
    </xf>
    <xf numFmtId="0" fontId="7" fillId="2" borderId="0" xfId="0" applyFont="1" applyFill="1" applyBorder="1" applyAlignment="1">
      <alignment horizontal="center" wrapText="1"/>
    </xf>
    <xf numFmtId="0" fontId="8" fillId="2" borderId="0" xfId="0" applyFont="1" applyFill="1" applyBorder="1" applyAlignment="1">
      <alignment horizontal="center"/>
    </xf>
    <xf numFmtId="1" fontId="8" fillId="0" borderId="6" xfId="0" applyNumberFormat="1" applyFont="1" applyBorder="1" applyAlignment="1">
      <alignment horizontal="center"/>
    </xf>
    <xf numFmtId="0" fontId="7" fillId="0" borderId="5" xfId="0" applyFont="1" applyBorder="1"/>
    <xf numFmtId="0" fontId="7" fillId="0" borderId="0" xfId="0" applyFont="1" applyBorder="1" applyAlignment="1">
      <alignment horizontal="center"/>
    </xf>
    <xf numFmtId="0" fontId="8" fillId="0" borderId="0" xfId="0" applyFont="1" applyBorder="1" applyAlignment="1">
      <alignment horizontal="center"/>
    </xf>
    <xf numFmtId="0" fontId="4" fillId="0" borderId="7" xfId="0" applyFont="1" applyBorder="1"/>
    <xf numFmtId="3" fontId="5" fillId="0" borderId="1" xfId="0" applyNumberFormat="1" applyFont="1" applyBorder="1" applyAlignment="1">
      <alignment horizontal="center"/>
    </xf>
    <xf numFmtId="3" fontId="4" fillId="0" borderId="1" xfId="0" applyNumberFormat="1" applyFont="1" applyBorder="1" applyAlignment="1">
      <alignment horizontal="center"/>
    </xf>
    <xf numFmtId="1" fontId="4" fillId="0" borderId="8" xfId="0" applyNumberFormat="1" applyFont="1" applyBorder="1" applyAlignment="1">
      <alignment horizontal="center"/>
    </xf>
    <xf numFmtId="0" fontId="5" fillId="0" borderId="0" xfId="3" applyFont="1" applyAlignment="1">
      <alignment horizontal="left" vertical="center"/>
    </xf>
    <xf numFmtId="0" fontId="19" fillId="0" borderId="0" xfId="0" applyFont="1" applyAlignment="1">
      <alignment horizontal="center"/>
    </xf>
    <xf numFmtId="0" fontId="5" fillId="0" borderId="0" xfId="3" applyFont="1" applyAlignment="1">
      <alignment horizontal="left" vertical="center" wrapText="1"/>
    </xf>
    <xf numFmtId="0" fontId="19" fillId="0" borderId="0" xfId="3" applyFont="1" applyAlignment="1">
      <alignment horizontal="left" vertical="center" wrapText="1"/>
    </xf>
    <xf numFmtId="1" fontId="4" fillId="0" borderId="0" xfId="3" applyNumberFormat="1" applyFont="1" applyAlignment="1">
      <alignment horizontal="center"/>
    </xf>
    <xf numFmtId="0" fontId="5" fillId="0" borderId="0" xfId="0" applyFont="1" applyAlignment="1">
      <alignment horizontal="center" vertical="center" wrapText="1"/>
    </xf>
    <xf numFmtId="0" fontId="4" fillId="0" borderId="2" xfId="3" applyFont="1" applyBorder="1"/>
    <xf numFmtId="0" fontId="8" fillId="0" borderId="2" xfId="3" applyFont="1" applyBorder="1"/>
    <xf numFmtId="9" fontId="7" fillId="0" borderId="2" xfId="2" applyFont="1" applyBorder="1" applyAlignment="1" applyProtection="1"/>
    <xf numFmtId="164" fontId="5" fillId="0" borderId="0" xfId="0" applyNumberFormat="1" applyFont="1"/>
    <xf numFmtId="165" fontId="4" fillId="0" borderId="0" xfId="3" applyNumberFormat="1" applyFont="1" applyAlignment="1">
      <alignment horizontal="right"/>
    </xf>
    <xf numFmtId="165" fontId="5" fillId="0" borderId="0" xfId="3" applyNumberFormat="1" applyFont="1"/>
    <xf numFmtId="165" fontId="5" fillId="0" borderId="0" xfId="3" applyNumberFormat="1" applyFont="1" applyAlignment="1">
      <alignment horizontal="right"/>
    </xf>
    <xf numFmtId="0" fontId="6" fillId="0" borderId="0" xfId="3" applyFont="1"/>
    <xf numFmtId="165" fontId="6" fillId="0" borderId="0" xfId="3" applyNumberFormat="1" applyFont="1" applyBorder="1"/>
    <xf numFmtId="165" fontId="9" fillId="0" borderId="0" xfId="0" applyNumberFormat="1" applyFont="1"/>
    <xf numFmtId="165" fontId="8" fillId="0" borderId="0" xfId="0" applyNumberFormat="1" applyFont="1"/>
    <xf numFmtId="0" fontId="4" fillId="0" borderId="0" xfId="3" applyFont="1" applyBorder="1"/>
    <xf numFmtId="165" fontId="4" fillId="0" borderId="0" xfId="3" applyNumberFormat="1" applyFont="1" applyBorder="1"/>
    <xf numFmtId="165" fontId="9" fillId="0" borderId="0" xfId="0" applyNumberFormat="1" applyFont="1" applyAlignment="1">
      <alignment horizontal="right"/>
    </xf>
    <xf numFmtId="165" fontId="5" fillId="0" borderId="0" xfId="3" applyNumberFormat="1" applyFont="1" applyBorder="1"/>
    <xf numFmtId="165" fontId="8" fillId="0" borderId="0" xfId="3" applyNumberFormat="1" applyFont="1" applyBorder="1"/>
    <xf numFmtId="165" fontId="8" fillId="0" borderId="1" xfId="3" applyNumberFormat="1" applyFont="1" applyBorder="1"/>
    <xf numFmtId="165" fontId="9" fillId="0" borderId="1" xfId="0" applyNumberFormat="1" applyFont="1" applyBorder="1"/>
    <xf numFmtId="165" fontId="9" fillId="0" borderId="0" xfId="0" applyNumberFormat="1" applyFont="1" applyBorder="1"/>
    <xf numFmtId="0" fontId="1" fillId="0" borderId="0" xfId="6" applyFont="1"/>
    <xf numFmtId="0" fontId="4" fillId="0" borderId="12" xfId="0" applyFont="1" applyBorder="1"/>
    <xf numFmtId="0" fontId="4" fillId="0" borderId="12" xfId="0" applyFont="1" applyBorder="1" applyAlignment="1">
      <alignment horizontal="center" vertical="center"/>
    </xf>
    <xf numFmtId="0" fontId="4" fillId="0" borderId="12" xfId="0" applyFont="1" applyBorder="1" applyAlignment="1">
      <alignment horizontal="center" wrapText="1"/>
    </xf>
    <xf numFmtId="0" fontId="4" fillId="0" borderId="11" xfId="0" applyFont="1" applyBorder="1" applyAlignment="1">
      <alignment horizontal="left" vertical="center" wrapText="1"/>
    </xf>
    <xf numFmtId="0" fontId="4" fillId="0" borderId="11" xfId="0" applyFont="1" applyBorder="1" applyAlignment="1">
      <alignment vertical="center"/>
    </xf>
    <xf numFmtId="0" fontId="6" fillId="0" borderId="11" xfId="0" applyFont="1" applyBorder="1" applyAlignment="1">
      <alignment horizontal="right" vertical="center"/>
    </xf>
    <xf numFmtId="0" fontId="4" fillId="0" borderId="9" xfId="0" applyFont="1" applyBorder="1" applyAlignment="1">
      <alignment horizontal="left" vertical="center" wrapText="1"/>
    </xf>
    <xf numFmtId="0" fontId="4" fillId="0" borderId="9" xfId="0" applyFont="1" applyBorder="1" applyAlignment="1">
      <alignment vertical="center"/>
    </xf>
    <xf numFmtId="0" fontId="6" fillId="0" borderId="10" xfId="0" applyFont="1" applyBorder="1" applyAlignment="1">
      <alignment horizontal="right" vertical="center"/>
    </xf>
    <xf numFmtId="0" fontId="5" fillId="0" borderId="10" xfId="0" applyFont="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horizontal="left"/>
    </xf>
    <xf numFmtId="0" fontId="5" fillId="0" borderId="10" xfId="0" applyFont="1" applyBorder="1"/>
    <xf numFmtId="0" fontId="4" fillId="0" borderId="10" xfId="0" applyFont="1" applyBorder="1"/>
    <xf numFmtId="3" fontId="8" fillId="0" borderId="0" xfId="0" applyNumberFormat="1" applyFont="1"/>
    <xf numFmtId="0" fontId="6" fillId="0" borderId="0" xfId="0" applyFont="1"/>
    <xf numFmtId="0" fontId="20" fillId="0" borderId="0" xfId="8"/>
    <xf numFmtId="0" fontId="6" fillId="0" borderId="0" xfId="0" applyFont="1" applyFill="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wrapText="1"/>
    </xf>
    <xf numFmtId="0" fontId="17" fillId="0" borderId="0" xfId="6" applyFont="1" applyBorder="1" applyAlignment="1">
      <alignment vertical="center" wrapText="1"/>
    </xf>
    <xf numFmtId="0" fontId="1" fillId="0" borderId="0" xfId="6" applyFont="1" applyBorder="1" applyAlignment="1">
      <alignment horizontal="center" vertical="center" wrapText="1"/>
    </xf>
    <xf numFmtId="0" fontId="1" fillId="0" borderId="0" xfId="6" applyFont="1" applyAlignment="1">
      <alignment horizontal="center" vertical="center"/>
    </xf>
  </cellXfs>
  <cellStyles count="9">
    <cellStyle name="Lien hypertexte" xfId="8" builtinId="8"/>
    <cellStyle name="Milliers" xfId="1" builtinId="3"/>
    <cellStyle name="Normal" xfId="0" builtinId="0"/>
    <cellStyle name="Normal 2" xfId="6"/>
    <cellStyle name="Normal_Effort financier des autres ministères" xfId="4"/>
    <cellStyle name="Pourcentage" xfId="2" builtinId="5"/>
    <cellStyle name="Pourcentage 2" xfId="5"/>
    <cellStyle name="Pourcentage 3" xfId="7"/>
    <cellStyle name="Texte explicatif" xfId="3"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7E0021"/>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D320"/>
      <rgbColor rgb="FFFF9900"/>
      <rgbColor rgb="FFFF420E"/>
      <rgbColor rgb="FF666699"/>
      <rgbColor rgb="FFB3B3B3"/>
      <rgbColor rgb="FF004586"/>
      <rgbColor rgb="FF579D1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Graph3!$A$4</c:f>
              <c:strCache>
                <c:ptCount val="1"/>
                <c:pt idx="0">
                  <c:v>Total</c:v>
                </c:pt>
              </c:strCache>
            </c:strRef>
          </c:tx>
          <c:spPr>
            <a:ln w="28575" cap="rnd">
              <a:solidFill>
                <a:schemeClr val="accent1"/>
              </a:solidFill>
              <a:round/>
            </a:ln>
            <a:effectLst/>
          </c:spPr>
          <c:marker>
            <c:symbol val="none"/>
          </c:marker>
          <c:dLbls>
            <c:dLbl>
              <c:idx val="0"/>
              <c:layout>
                <c:manualLayout>
                  <c:x val="-2.116666666666686E-3"/>
                  <c:y val="0.1058333333333333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5AF-4880-871A-D7AF1126E65F}"/>
                </c:ext>
              </c:extLst>
            </c:dLbl>
            <c:dLbl>
              <c:idx val="1"/>
              <c:delete val="1"/>
              <c:extLst>
                <c:ext xmlns:c15="http://schemas.microsoft.com/office/drawing/2012/chart" uri="{CE6537A1-D6FC-4f65-9D91-7224C49458BB}"/>
                <c:ext xmlns:c16="http://schemas.microsoft.com/office/drawing/2014/chart" uri="{C3380CC4-5D6E-409C-BE32-E72D297353CC}">
                  <c16:uniqueId val="{00000001-25AF-4880-871A-D7AF1126E65F}"/>
                </c:ext>
              </c:extLst>
            </c:dLbl>
            <c:dLbl>
              <c:idx val="2"/>
              <c:delete val="1"/>
              <c:extLst>
                <c:ext xmlns:c15="http://schemas.microsoft.com/office/drawing/2012/chart" uri="{CE6537A1-D6FC-4f65-9D91-7224C49458BB}"/>
                <c:ext xmlns:c16="http://schemas.microsoft.com/office/drawing/2014/chart" uri="{C3380CC4-5D6E-409C-BE32-E72D297353CC}">
                  <c16:uniqueId val="{00000002-25AF-4880-871A-D7AF1126E65F}"/>
                </c:ext>
              </c:extLst>
            </c:dLbl>
            <c:dLbl>
              <c:idx val="3"/>
              <c:layout>
                <c:manualLayout>
                  <c:x val="-4.2333333333332947E-3"/>
                  <c:y val="-8.8194444444444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5AF-4880-871A-D7AF1126E65F}"/>
                </c:ext>
              </c:extLst>
            </c:dLbl>
            <c:dLbl>
              <c:idx val="4"/>
              <c:delete val="1"/>
              <c:extLst>
                <c:ext xmlns:c15="http://schemas.microsoft.com/office/drawing/2012/chart" uri="{CE6537A1-D6FC-4f65-9D91-7224C49458BB}"/>
                <c:ext xmlns:c16="http://schemas.microsoft.com/office/drawing/2014/chart" uri="{C3380CC4-5D6E-409C-BE32-E72D297353CC}">
                  <c16:uniqueId val="{00000004-25AF-4880-871A-D7AF1126E65F}"/>
                </c:ext>
              </c:extLst>
            </c:dLbl>
            <c:dLbl>
              <c:idx val="5"/>
              <c:delete val="1"/>
              <c:extLst>
                <c:ext xmlns:c15="http://schemas.microsoft.com/office/drawing/2012/chart" uri="{CE6537A1-D6FC-4f65-9D91-7224C49458BB}"/>
                <c:ext xmlns:c16="http://schemas.microsoft.com/office/drawing/2014/chart" uri="{C3380CC4-5D6E-409C-BE32-E72D297353CC}">
                  <c16:uniqueId val="{00000005-25AF-4880-871A-D7AF1126E65F}"/>
                </c:ext>
              </c:extLst>
            </c:dLbl>
            <c:dLbl>
              <c:idx val="6"/>
              <c:delete val="1"/>
              <c:extLst>
                <c:ext xmlns:c15="http://schemas.microsoft.com/office/drawing/2012/chart" uri="{CE6537A1-D6FC-4f65-9D91-7224C49458BB}"/>
                <c:ext xmlns:c16="http://schemas.microsoft.com/office/drawing/2014/chart" uri="{C3380CC4-5D6E-409C-BE32-E72D297353CC}">
                  <c16:uniqueId val="{00000006-25AF-4880-871A-D7AF1126E65F}"/>
                </c:ext>
              </c:extLst>
            </c:dLbl>
            <c:dLbl>
              <c:idx val="7"/>
              <c:layout>
                <c:manualLayout>
                  <c:x val="6.3499999999999225E-3"/>
                  <c:y val="-8.46666666666666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5AF-4880-871A-D7AF1126E65F}"/>
                </c:ext>
              </c:extLst>
            </c:dLbl>
            <c:dLbl>
              <c:idx val="8"/>
              <c:delete val="1"/>
              <c:extLst>
                <c:ext xmlns:c15="http://schemas.microsoft.com/office/drawing/2012/chart" uri="{CE6537A1-D6FC-4f65-9D91-7224C49458BB}"/>
                <c:ext xmlns:c16="http://schemas.microsoft.com/office/drawing/2014/chart" uri="{C3380CC4-5D6E-409C-BE32-E72D297353CC}">
                  <c16:uniqueId val="{00000008-25AF-4880-871A-D7AF1126E65F}"/>
                </c:ext>
              </c:extLst>
            </c:dLbl>
            <c:dLbl>
              <c:idx val="9"/>
              <c:delete val="1"/>
              <c:extLst>
                <c:ext xmlns:c15="http://schemas.microsoft.com/office/drawing/2012/chart" uri="{CE6537A1-D6FC-4f65-9D91-7224C49458BB}"/>
                <c:ext xmlns:c16="http://schemas.microsoft.com/office/drawing/2014/chart" uri="{C3380CC4-5D6E-409C-BE32-E72D297353CC}">
                  <c16:uniqueId val="{00000009-25AF-4880-871A-D7AF1126E65F}"/>
                </c:ext>
              </c:extLst>
            </c:dLbl>
            <c:dLbl>
              <c:idx val="10"/>
              <c:layout>
                <c:manualLayout>
                  <c:x val="-5.0799999999999998E-2"/>
                  <c:y val="-8.11388888888888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5AF-4880-871A-D7AF1126E6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Graph3!$B$3:$L$3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Graph3!$B$4:$L$4</c:f>
              <c:numCache>
                <c:formatCode>#,##0</c:formatCode>
                <c:ptCount val="11"/>
                <c:pt idx="0">
                  <c:v>10816.479346244263</c:v>
                </c:pt>
                <c:pt idx="1">
                  <c:v>10787.085373924554</c:v>
                </c:pt>
                <c:pt idx="2">
                  <c:v>10150.197618281301</c:v>
                </c:pt>
                <c:pt idx="3">
                  <c:v>8712.1914460285116</c:v>
                </c:pt>
                <c:pt idx="4">
                  <c:v>8913.7035159961997</c:v>
                </c:pt>
                <c:pt idx="5">
                  <c:v>8762.5128735394483</c:v>
                </c:pt>
                <c:pt idx="6">
                  <c:v>9324.0553752535507</c:v>
                </c:pt>
                <c:pt idx="7">
                  <c:v>9363.2945907902686</c:v>
                </c:pt>
                <c:pt idx="8">
                  <c:v>9220.2480992396959</c:v>
                </c:pt>
                <c:pt idx="9">
                  <c:v>9146.4340000000011</c:v>
                </c:pt>
                <c:pt idx="10">
                  <c:v>9885</c:v>
                </c:pt>
              </c:numCache>
            </c:numRef>
          </c:val>
          <c:smooth val="0"/>
          <c:extLst>
            <c:ext xmlns:c16="http://schemas.microsoft.com/office/drawing/2014/chart" uri="{C3380CC4-5D6E-409C-BE32-E72D297353CC}">
              <c16:uniqueId val="{0000000B-25AF-4880-871A-D7AF1126E65F}"/>
            </c:ext>
          </c:extLst>
        </c:ser>
        <c:ser>
          <c:idx val="1"/>
          <c:order val="1"/>
          <c:tx>
            <c:strRef>
              <c:f>Graph3!$A$5</c:f>
              <c:strCache>
                <c:ptCount val="1"/>
                <c:pt idx="0">
                  <c:v>Presse</c:v>
                </c:pt>
              </c:strCache>
            </c:strRef>
          </c:tx>
          <c:spPr>
            <a:ln w="28575" cap="rnd">
              <a:solidFill>
                <a:schemeClr val="accent2"/>
              </a:solidFill>
              <a:round/>
            </a:ln>
            <a:effectLst/>
          </c:spPr>
          <c:marker>
            <c:symbol val="none"/>
          </c:marker>
          <c:dLbls>
            <c:dLbl>
              <c:idx val="0"/>
              <c:layout>
                <c:manualLayout>
                  <c:x val="-1.9050000000000018E-2"/>
                  <c:y val="-5.99722222222222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5AF-4880-871A-D7AF1126E65F}"/>
                </c:ext>
              </c:extLst>
            </c:dLbl>
            <c:dLbl>
              <c:idx val="1"/>
              <c:delete val="1"/>
              <c:extLst>
                <c:ext xmlns:c15="http://schemas.microsoft.com/office/drawing/2012/chart" uri="{CE6537A1-D6FC-4f65-9D91-7224C49458BB}"/>
                <c:ext xmlns:c16="http://schemas.microsoft.com/office/drawing/2014/chart" uri="{C3380CC4-5D6E-409C-BE32-E72D297353CC}">
                  <c16:uniqueId val="{0000000D-25AF-4880-871A-D7AF1126E65F}"/>
                </c:ext>
              </c:extLst>
            </c:dLbl>
            <c:dLbl>
              <c:idx val="2"/>
              <c:delete val="1"/>
              <c:extLst>
                <c:ext xmlns:c15="http://schemas.microsoft.com/office/drawing/2012/chart" uri="{CE6537A1-D6FC-4f65-9D91-7224C49458BB}"/>
                <c:ext xmlns:c16="http://schemas.microsoft.com/office/drawing/2014/chart" uri="{C3380CC4-5D6E-409C-BE32-E72D297353CC}">
                  <c16:uniqueId val="{0000000E-25AF-4880-871A-D7AF1126E65F}"/>
                </c:ext>
              </c:extLst>
            </c:dLbl>
            <c:dLbl>
              <c:idx val="3"/>
              <c:delete val="1"/>
              <c:extLst>
                <c:ext xmlns:c15="http://schemas.microsoft.com/office/drawing/2012/chart" uri="{CE6537A1-D6FC-4f65-9D91-7224C49458BB}"/>
                <c:ext xmlns:c16="http://schemas.microsoft.com/office/drawing/2014/chart" uri="{C3380CC4-5D6E-409C-BE32-E72D297353CC}">
                  <c16:uniqueId val="{0000000F-25AF-4880-871A-D7AF1126E65F}"/>
                </c:ext>
              </c:extLst>
            </c:dLbl>
            <c:dLbl>
              <c:idx val="4"/>
              <c:layout>
                <c:manualLayout>
                  <c:x val="-1.2699999999999999E-2"/>
                  <c:y val="-7.0555555555555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5AF-4880-871A-D7AF1126E65F}"/>
                </c:ext>
              </c:extLst>
            </c:dLbl>
            <c:dLbl>
              <c:idx val="5"/>
              <c:delete val="1"/>
              <c:extLst>
                <c:ext xmlns:c15="http://schemas.microsoft.com/office/drawing/2012/chart" uri="{CE6537A1-D6FC-4f65-9D91-7224C49458BB}"/>
                <c:ext xmlns:c16="http://schemas.microsoft.com/office/drawing/2014/chart" uri="{C3380CC4-5D6E-409C-BE32-E72D297353CC}">
                  <c16:uniqueId val="{00000011-25AF-4880-871A-D7AF1126E65F}"/>
                </c:ext>
              </c:extLst>
            </c:dLbl>
            <c:dLbl>
              <c:idx val="6"/>
              <c:delete val="1"/>
              <c:extLst>
                <c:ext xmlns:c15="http://schemas.microsoft.com/office/drawing/2012/chart" uri="{CE6537A1-D6FC-4f65-9D91-7224C49458BB}"/>
                <c:ext xmlns:c16="http://schemas.microsoft.com/office/drawing/2014/chart" uri="{C3380CC4-5D6E-409C-BE32-E72D297353CC}">
                  <c16:uniqueId val="{00000012-25AF-4880-871A-D7AF1126E65F}"/>
                </c:ext>
              </c:extLst>
            </c:dLbl>
            <c:dLbl>
              <c:idx val="7"/>
              <c:delete val="1"/>
              <c:extLst>
                <c:ext xmlns:c15="http://schemas.microsoft.com/office/drawing/2012/chart" uri="{CE6537A1-D6FC-4f65-9D91-7224C49458BB}"/>
                <c:ext xmlns:c16="http://schemas.microsoft.com/office/drawing/2014/chart" uri="{C3380CC4-5D6E-409C-BE32-E72D297353CC}">
                  <c16:uniqueId val="{00000013-25AF-4880-871A-D7AF1126E65F}"/>
                </c:ext>
              </c:extLst>
            </c:dLbl>
            <c:dLbl>
              <c:idx val="8"/>
              <c:delete val="1"/>
              <c:extLst>
                <c:ext xmlns:c15="http://schemas.microsoft.com/office/drawing/2012/chart" uri="{CE6537A1-D6FC-4f65-9D91-7224C49458BB}"/>
                <c:ext xmlns:c16="http://schemas.microsoft.com/office/drawing/2014/chart" uri="{C3380CC4-5D6E-409C-BE32-E72D297353CC}">
                  <c16:uniqueId val="{00000014-25AF-4880-871A-D7AF1126E65F}"/>
                </c:ext>
              </c:extLst>
            </c:dLbl>
            <c:dLbl>
              <c:idx val="9"/>
              <c:delete val="1"/>
              <c:extLst>
                <c:ext xmlns:c15="http://schemas.microsoft.com/office/drawing/2012/chart" uri="{CE6537A1-D6FC-4f65-9D91-7224C49458BB}"/>
                <c:ext xmlns:c16="http://schemas.microsoft.com/office/drawing/2014/chart" uri="{C3380CC4-5D6E-409C-BE32-E72D297353CC}">
                  <c16:uniqueId val="{00000015-25AF-4880-871A-D7AF1126E65F}"/>
                </c:ext>
              </c:extLst>
            </c:dLbl>
            <c:dLbl>
              <c:idx val="10"/>
              <c:layout>
                <c:manualLayout>
                  <c:x val="-9.3133333333333332E-2"/>
                  <c:y val="5.29166666666666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5AF-4880-871A-D7AF1126E6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Graph3!$B$3:$L$3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Graph3!$B$5:$L$5</c:f>
              <c:numCache>
                <c:formatCode>#,##0</c:formatCode>
                <c:ptCount val="11"/>
                <c:pt idx="0">
                  <c:v>5463.751931042204</c:v>
                </c:pt>
                <c:pt idx="1">
                  <c:v>5294.0919920582401</c:v>
                </c:pt>
                <c:pt idx="2">
                  <c:v>4941.8264134749497</c:v>
                </c:pt>
                <c:pt idx="3">
                  <c:v>4026.9589452245687</c:v>
                </c:pt>
                <c:pt idx="4">
                  <c:v>3820.611973392462</c:v>
                </c:pt>
                <c:pt idx="5">
                  <c:v>3619.3663530141666</c:v>
                </c:pt>
                <c:pt idx="6">
                  <c:v>3260.4221095334692</c:v>
                </c:pt>
                <c:pt idx="7">
                  <c:v>2960.2756887190835</c:v>
                </c:pt>
                <c:pt idx="8">
                  <c:v>2688.9049619847942</c:v>
                </c:pt>
                <c:pt idx="9">
                  <c:v>2454.4100000000003</c:v>
                </c:pt>
                <c:pt idx="10">
                  <c:v>2286</c:v>
                </c:pt>
              </c:numCache>
            </c:numRef>
          </c:val>
          <c:smooth val="0"/>
          <c:extLst>
            <c:ext xmlns:c16="http://schemas.microsoft.com/office/drawing/2014/chart" uri="{C3380CC4-5D6E-409C-BE32-E72D297353CC}">
              <c16:uniqueId val="{00000017-25AF-4880-871A-D7AF1126E65F}"/>
            </c:ext>
          </c:extLst>
        </c:ser>
        <c:ser>
          <c:idx val="2"/>
          <c:order val="2"/>
          <c:tx>
            <c:strRef>
              <c:f>Graph3!$A$6</c:f>
              <c:strCache>
                <c:ptCount val="1"/>
                <c:pt idx="0">
                  <c:v>Télévision</c:v>
                </c:pt>
              </c:strCache>
            </c:strRef>
          </c:tx>
          <c:spPr>
            <a:ln w="28575" cap="rnd">
              <a:solidFill>
                <a:schemeClr val="accent3"/>
              </a:solidFill>
              <a:round/>
            </a:ln>
            <a:effectLst/>
          </c:spPr>
          <c:marker>
            <c:symbol val="none"/>
          </c:marker>
          <c:dLbls>
            <c:dLbl>
              <c:idx val="0"/>
              <c:layout>
                <c:manualLayout>
                  <c:x val="-1.2699999999999999E-2"/>
                  <c:y val="7.76111111111109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5AF-4880-871A-D7AF1126E65F}"/>
                </c:ext>
              </c:extLst>
            </c:dLbl>
            <c:dLbl>
              <c:idx val="1"/>
              <c:delete val="1"/>
              <c:extLst>
                <c:ext xmlns:c15="http://schemas.microsoft.com/office/drawing/2012/chart" uri="{CE6537A1-D6FC-4f65-9D91-7224C49458BB}"/>
                <c:ext xmlns:c16="http://schemas.microsoft.com/office/drawing/2014/chart" uri="{C3380CC4-5D6E-409C-BE32-E72D297353CC}">
                  <c16:uniqueId val="{00000019-25AF-4880-871A-D7AF1126E65F}"/>
                </c:ext>
              </c:extLst>
            </c:dLbl>
            <c:dLbl>
              <c:idx val="2"/>
              <c:delete val="1"/>
              <c:extLst>
                <c:ext xmlns:c15="http://schemas.microsoft.com/office/drawing/2012/chart" uri="{CE6537A1-D6FC-4f65-9D91-7224C49458BB}"/>
                <c:ext xmlns:c16="http://schemas.microsoft.com/office/drawing/2014/chart" uri="{C3380CC4-5D6E-409C-BE32-E72D297353CC}">
                  <c16:uniqueId val="{0000001A-25AF-4880-871A-D7AF1126E65F}"/>
                </c:ext>
              </c:extLst>
            </c:dLbl>
            <c:dLbl>
              <c:idx val="3"/>
              <c:layout>
                <c:manualLayout>
                  <c:x val="6.3499999999999997E-3"/>
                  <c:y val="8.1138888888888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5AF-4880-871A-D7AF1126E65F}"/>
                </c:ext>
              </c:extLst>
            </c:dLbl>
            <c:dLbl>
              <c:idx val="4"/>
              <c:delete val="1"/>
              <c:extLst>
                <c:ext xmlns:c15="http://schemas.microsoft.com/office/drawing/2012/chart" uri="{CE6537A1-D6FC-4f65-9D91-7224C49458BB}"/>
                <c:ext xmlns:c16="http://schemas.microsoft.com/office/drawing/2014/chart" uri="{C3380CC4-5D6E-409C-BE32-E72D297353CC}">
                  <c16:uniqueId val="{0000001C-25AF-4880-871A-D7AF1126E65F}"/>
                </c:ext>
              </c:extLst>
            </c:dLbl>
            <c:dLbl>
              <c:idx val="5"/>
              <c:delete val="1"/>
              <c:extLst>
                <c:ext xmlns:c15="http://schemas.microsoft.com/office/drawing/2012/chart" uri="{CE6537A1-D6FC-4f65-9D91-7224C49458BB}"/>
                <c:ext xmlns:c16="http://schemas.microsoft.com/office/drawing/2014/chart" uri="{C3380CC4-5D6E-409C-BE32-E72D297353CC}">
                  <c16:uniqueId val="{0000001D-25AF-4880-871A-D7AF1126E65F}"/>
                </c:ext>
              </c:extLst>
            </c:dLbl>
            <c:dLbl>
              <c:idx val="6"/>
              <c:delete val="1"/>
              <c:extLst>
                <c:ext xmlns:c15="http://schemas.microsoft.com/office/drawing/2012/chart" uri="{CE6537A1-D6FC-4f65-9D91-7224C49458BB}"/>
                <c:ext xmlns:c16="http://schemas.microsoft.com/office/drawing/2014/chart" uri="{C3380CC4-5D6E-409C-BE32-E72D297353CC}">
                  <c16:uniqueId val="{0000001E-25AF-4880-871A-D7AF1126E65F}"/>
                </c:ext>
              </c:extLst>
            </c:dLbl>
            <c:dLbl>
              <c:idx val="7"/>
              <c:delete val="1"/>
              <c:extLst>
                <c:ext xmlns:c15="http://schemas.microsoft.com/office/drawing/2012/chart" uri="{CE6537A1-D6FC-4f65-9D91-7224C49458BB}"/>
                <c:ext xmlns:c16="http://schemas.microsoft.com/office/drawing/2014/chart" uri="{C3380CC4-5D6E-409C-BE32-E72D297353CC}">
                  <c16:uniqueId val="{0000001F-25AF-4880-871A-D7AF1126E65F}"/>
                </c:ext>
              </c:extLst>
            </c:dLbl>
            <c:dLbl>
              <c:idx val="8"/>
              <c:delete val="1"/>
              <c:extLst>
                <c:ext xmlns:c15="http://schemas.microsoft.com/office/drawing/2012/chart" uri="{CE6537A1-D6FC-4f65-9D91-7224C49458BB}"/>
                <c:ext xmlns:c16="http://schemas.microsoft.com/office/drawing/2014/chart" uri="{C3380CC4-5D6E-409C-BE32-E72D297353CC}">
                  <c16:uniqueId val="{00000020-25AF-4880-871A-D7AF1126E65F}"/>
                </c:ext>
              </c:extLst>
            </c:dLbl>
            <c:dLbl>
              <c:idx val="9"/>
              <c:delete val="1"/>
              <c:extLst>
                <c:ext xmlns:c15="http://schemas.microsoft.com/office/drawing/2012/chart" uri="{CE6537A1-D6FC-4f65-9D91-7224C49458BB}"/>
                <c:ext xmlns:c16="http://schemas.microsoft.com/office/drawing/2014/chart" uri="{C3380CC4-5D6E-409C-BE32-E72D297353CC}">
                  <c16:uniqueId val="{00000021-25AF-4880-871A-D7AF1126E65F}"/>
                </c:ext>
              </c:extLst>
            </c:dLbl>
            <c:dLbl>
              <c:idx val="10"/>
              <c:layout>
                <c:manualLayout>
                  <c:x val="-7.4083333333333334E-2"/>
                  <c:y val="-6.70277777777777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25AF-4880-871A-D7AF1126E6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Graph3!$B$3:$L$3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Graph3!$B$6:$L$6</c:f>
              <c:numCache>
                <c:formatCode>#,##0</c:formatCode>
                <c:ptCount val="11"/>
                <c:pt idx="0">
                  <c:v>3919.5018470838468</c:v>
                </c:pt>
                <c:pt idx="1">
                  <c:v>3996.8129274211342</c:v>
                </c:pt>
                <c:pt idx="2">
                  <c:v>3735.9261881772345</c:v>
                </c:pt>
                <c:pt idx="3">
                  <c:v>3322.5095937399506</c:v>
                </c:pt>
                <c:pt idx="4">
                  <c:v>3639.7358251504597</c:v>
                </c:pt>
                <c:pt idx="5">
                  <c:v>3621.4381139489201</c:v>
                </c:pt>
                <c:pt idx="6">
                  <c:v>3390.4732251521305</c:v>
                </c:pt>
                <c:pt idx="7">
                  <c:v>3242.3026342248145</c:v>
                </c:pt>
                <c:pt idx="8">
                  <c:v>3229.0912364945984</c:v>
                </c:pt>
                <c:pt idx="9">
                  <c:v>3247.8356000000003</c:v>
                </c:pt>
                <c:pt idx="10">
                  <c:v>3253</c:v>
                </c:pt>
              </c:numCache>
            </c:numRef>
          </c:val>
          <c:smooth val="0"/>
          <c:extLst>
            <c:ext xmlns:c16="http://schemas.microsoft.com/office/drawing/2014/chart" uri="{C3380CC4-5D6E-409C-BE32-E72D297353CC}">
              <c16:uniqueId val="{00000023-25AF-4880-871A-D7AF1126E65F}"/>
            </c:ext>
          </c:extLst>
        </c:ser>
        <c:ser>
          <c:idx val="3"/>
          <c:order val="3"/>
          <c:tx>
            <c:strRef>
              <c:f>Graph3!$A$7</c:f>
              <c:strCache>
                <c:ptCount val="1"/>
                <c:pt idx="0">
                  <c:v>Radio</c:v>
                </c:pt>
              </c:strCache>
            </c:strRef>
          </c:tx>
          <c:spPr>
            <a:ln w="28575" cap="rnd">
              <a:solidFill>
                <a:schemeClr val="accent4"/>
              </a:solidFill>
              <a:round/>
            </a:ln>
            <a:effectLst/>
          </c:spPr>
          <c:marker>
            <c:symbol val="none"/>
          </c:marker>
          <c:dLbls>
            <c:dLbl>
              <c:idx val="0"/>
              <c:layout>
                <c:manualLayout>
                  <c:x val="-1.0583333333333353E-2"/>
                  <c:y val="-7.40833333333333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25AF-4880-871A-D7AF1126E65F}"/>
                </c:ext>
              </c:extLst>
            </c:dLbl>
            <c:dLbl>
              <c:idx val="1"/>
              <c:delete val="1"/>
              <c:extLst>
                <c:ext xmlns:c15="http://schemas.microsoft.com/office/drawing/2012/chart" uri="{CE6537A1-D6FC-4f65-9D91-7224C49458BB}"/>
                <c:ext xmlns:c16="http://schemas.microsoft.com/office/drawing/2014/chart" uri="{C3380CC4-5D6E-409C-BE32-E72D297353CC}">
                  <c16:uniqueId val="{00000025-25AF-4880-871A-D7AF1126E65F}"/>
                </c:ext>
              </c:extLst>
            </c:dLbl>
            <c:dLbl>
              <c:idx val="2"/>
              <c:delete val="1"/>
              <c:extLst>
                <c:ext xmlns:c15="http://schemas.microsoft.com/office/drawing/2012/chart" uri="{CE6537A1-D6FC-4f65-9D91-7224C49458BB}"/>
                <c:ext xmlns:c16="http://schemas.microsoft.com/office/drawing/2014/chart" uri="{C3380CC4-5D6E-409C-BE32-E72D297353CC}">
                  <c16:uniqueId val="{00000026-25AF-4880-871A-D7AF1126E65F}"/>
                </c:ext>
              </c:extLst>
            </c:dLbl>
            <c:dLbl>
              <c:idx val="3"/>
              <c:delete val="1"/>
              <c:extLst>
                <c:ext xmlns:c15="http://schemas.microsoft.com/office/drawing/2012/chart" uri="{CE6537A1-D6FC-4f65-9D91-7224C49458BB}"/>
                <c:ext xmlns:c16="http://schemas.microsoft.com/office/drawing/2014/chart" uri="{C3380CC4-5D6E-409C-BE32-E72D297353CC}">
                  <c16:uniqueId val="{00000027-25AF-4880-871A-D7AF1126E65F}"/>
                </c:ext>
              </c:extLst>
            </c:dLbl>
            <c:dLbl>
              <c:idx val="4"/>
              <c:layout>
                <c:manualLayout>
                  <c:x val="4.2333333333333337E-3"/>
                  <c:y val="-5.99722222222222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25AF-4880-871A-D7AF1126E65F}"/>
                </c:ext>
              </c:extLst>
            </c:dLbl>
            <c:dLbl>
              <c:idx val="5"/>
              <c:delete val="1"/>
              <c:extLst>
                <c:ext xmlns:c15="http://schemas.microsoft.com/office/drawing/2012/chart" uri="{CE6537A1-D6FC-4f65-9D91-7224C49458BB}"/>
                <c:ext xmlns:c16="http://schemas.microsoft.com/office/drawing/2014/chart" uri="{C3380CC4-5D6E-409C-BE32-E72D297353CC}">
                  <c16:uniqueId val="{00000029-25AF-4880-871A-D7AF1126E65F}"/>
                </c:ext>
              </c:extLst>
            </c:dLbl>
            <c:dLbl>
              <c:idx val="6"/>
              <c:delete val="1"/>
              <c:extLst>
                <c:ext xmlns:c15="http://schemas.microsoft.com/office/drawing/2012/chart" uri="{CE6537A1-D6FC-4f65-9D91-7224C49458BB}"/>
                <c:ext xmlns:c16="http://schemas.microsoft.com/office/drawing/2014/chart" uri="{C3380CC4-5D6E-409C-BE32-E72D297353CC}">
                  <c16:uniqueId val="{0000002A-25AF-4880-871A-D7AF1126E65F}"/>
                </c:ext>
              </c:extLst>
            </c:dLbl>
            <c:dLbl>
              <c:idx val="7"/>
              <c:delete val="1"/>
              <c:extLst>
                <c:ext xmlns:c15="http://schemas.microsoft.com/office/drawing/2012/chart" uri="{CE6537A1-D6FC-4f65-9D91-7224C49458BB}"/>
                <c:ext xmlns:c16="http://schemas.microsoft.com/office/drawing/2014/chart" uri="{C3380CC4-5D6E-409C-BE32-E72D297353CC}">
                  <c16:uniqueId val="{0000002B-25AF-4880-871A-D7AF1126E65F}"/>
                </c:ext>
              </c:extLst>
            </c:dLbl>
            <c:dLbl>
              <c:idx val="8"/>
              <c:delete val="1"/>
              <c:extLst>
                <c:ext xmlns:c15="http://schemas.microsoft.com/office/drawing/2012/chart" uri="{CE6537A1-D6FC-4f65-9D91-7224C49458BB}"/>
                <c:ext xmlns:c16="http://schemas.microsoft.com/office/drawing/2014/chart" uri="{C3380CC4-5D6E-409C-BE32-E72D297353CC}">
                  <c16:uniqueId val="{0000002C-25AF-4880-871A-D7AF1126E65F}"/>
                </c:ext>
              </c:extLst>
            </c:dLbl>
            <c:dLbl>
              <c:idx val="9"/>
              <c:delete val="1"/>
              <c:extLst>
                <c:ext xmlns:c15="http://schemas.microsoft.com/office/drawing/2012/chart" uri="{CE6537A1-D6FC-4f65-9D91-7224C49458BB}"/>
                <c:ext xmlns:c16="http://schemas.microsoft.com/office/drawing/2014/chart" uri="{C3380CC4-5D6E-409C-BE32-E72D297353CC}">
                  <c16:uniqueId val="{0000002D-25AF-4880-871A-D7AF1126E6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Graph3!$B$3:$L$3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Graph3!$B$7:$L$7</c:f>
              <c:numCache>
                <c:formatCode>#,##0</c:formatCode>
                <c:ptCount val="11"/>
                <c:pt idx="0">
                  <c:v>950.99787305496488</c:v>
                </c:pt>
                <c:pt idx="1">
                  <c:v>889.53121553055382</c:v>
                </c:pt>
                <c:pt idx="2">
                  <c:v>837.25158244823524</c:v>
                </c:pt>
                <c:pt idx="3">
                  <c:v>762.43756029585165</c:v>
                </c:pt>
                <c:pt idx="4">
                  <c:v>786.96990814063997</c:v>
                </c:pt>
                <c:pt idx="5">
                  <c:v>774.8385895977666</c:v>
                </c:pt>
                <c:pt idx="6">
                  <c:v>750.84198782961471</c:v>
                </c:pt>
                <c:pt idx="7">
                  <c:v>741.32797104363578</c:v>
                </c:pt>
                <c:pt idx="8">
                  <c:v>727.59783913565434</c:v>
                </c:pt>
                <c:pt idx="9">
                  <c:v>721.29600000000005</c:v>
                </c:pt>
                <c:pt idx="10">
                  <c:v>712</c:v>
                </c:pt>
              </c:numCache>
            </c:numRef>
          </c:val>
          <c:smooth val="0"/>
          <c:extLst>
            <c:ext xmlns:c16="http://schemas.microsoft.com/office/drawing/2014/chart" uri="{C3380CC4-5D6E-409C-BE32-E72D297353CC}">
              <c16:uniqueId val="{0000002E-25AF-4880-871A-D7AF1126E65F}"/>
            </c:ext>
          </c:extLst>
        </c:ser>
        <c:ser>
          <c:idx val="4"/>
          <c:order val="4"/>
          <c:tx>
            <c:strRef>
              <c:f>Graph3!$A$8</c:f>
              <c:strCache>
                <c:ptCount val="1"/>
                <c:pt idx="0">
                  <c:v>Internet</c:v>
                </c:pt>
              </c:strCache>
            </c:strRef>
          </c:tx>
          <c:spPr>
            <a:ln w="28575" cap="rnd">
              <a:solidFill>
                <a:schemeClr val="accent5"/>
              </a:solidFill>
              <a:round/>
            </a:ln>
            <a:effectLst/>
          </c:spPr>
          <c:marker>
            <c:symbol val="none"/>
          </c:marker>
          <c:dLbls>
            <c:dLbl>
              <c:idx val="0"/>
              <c:layout>
                <c:manualLayout>
                  <c:x val="-1.9050000000000018E-2"/>
                  <c:y val="-3.1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25AF-4880-871A-D7AF1126E65F}"/>
                </c:ext>
              </c:extLst>
            </c:dLbl>
            <c:dLbl>
              <c:idx val="1"/>
              <c:delete val="1"/>
              <c:extLst>
                <c:ext xmlns:c15="http://schemas.microsoft.com/office/drawing/2012/chart" uri="{CE6537A1-D6FC-4f65-9D91-7224C49458BB}"/>
                <c:ext xmlns:c16="http://schemas.microsoft.com/office/drawing/2014/chart" uri="{C3380CC4-5D6E-409C-BE32-E72D297353CC}">
                  <c16:uniqueId val="{00000030-25AF-4880-871A-D7AF1126E65F}"/>
                </c:ext>
              </c:extLst>
            </c:dLbl>
            <c:dLbl>
              <c:idx val="2"/>
              <c:delete val="1"/>
              <c:extLst>
                <c:ext xmlns:c15="http://schemas.microsoft.com/office/drawing/2012/chart" uri="{CE6537A1-D6FC-4f65-9D91-7224C49458BB}"/>
                <c:ext xmlns:c16="http://schemas.microsoft.com/office/drawing/2014/chart" uri="{C3380CC4-5D6E-409C-BE32-E72D297353CC}">
                  <c16:uniqueId val="{00000031-25AF-4880-871A-D7AF1126E65F}"/>
                </c:ext>
              </c:extLst>
            </c:dLbl>
            <c:dLbl>
              <c:idx val="3"/>
              <c:delete val="1"/>
              <c:extLst>
                <c:ext xmlns:c15="http://schemas.microsoft.com/office/drawing/2012/chart" uri="{CE6537A1-D6FC-4f65-9D91-7224C49458BB}"/>
                <c:ext xmlns:c16="http://schemas.microsoft.com/office/drawing/2014/chart" uri="{C3380CC4-5D6E-409C-BE32-E72D297353CC}">
                  <c16:uniqueId val="{00000032-25AF-4880-871A-D7AF1126E65F}"/>
                </c:ext>
              </c:extLst>
            </c:dLbl>
            <c:dLbl>
              <c:idx val="4"/>
              <c:delete val="1"/>
              <c:extLst>
                <c:ext xmlns:c15="http://schemas.microsoft.com/office/drawing/2012/chart" uri="{CE6537A1-D6FC-4f65-9D91-7224C49458BB}"/>
                <c:ext xmlns:c16="http://schemas.microsoft.com/office/drawing/2014/chart" uri="{C3380CC4-5D6E-409C-BE32-E72D297353CC}">
                  <c16:uniqueId val="{00000033-25AF-4880-871A-D7AF1126E65F}"/>
                </c:ext>
              </c:extLst>
            </c:dLbl>
            <c:dLbl>
              <c:idx val="5"/>
              <c:layout>
                <c:manualLayout>
                  <c:x val="-2.5399999999999999E-2"/>
                  <c:y val="-2.11666666666667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25AF-4880-871A-D7AF1126E65F}"/>
                </c:ext>
              </c:extLst>
            </c:dLbl>
            <c:dLbl>
              <c:idx val="6"/>
              <c:delete val="1"/>
              <c:extLst>
                <c:ext xmlns:c15="http://schemas.microsoft.com/office/drawing/2012/chart" uri="{CE6537A1-D6FC-4f65-9D91-7224C49458BB}"/>
                <c:ext xmlns:c16="http://schemas.microsoft.com/office/drawing/2014/chart" uri="{C3380CC4-5D6E-409C-BE32-E72D297353CC}">
                  <c16:uniqueId val="{00000035-25AF-4880-871A-D7AF1126E65F}"/>
                </c:ext>
              </c:extLst>
            </c:dLbl>
            <c:dLbl>
              <c:idx val="7"/>
              <c:delete val="1"/>
              <c:extLst>
                <c:ext xmlns:c15="http://schemas.microsoft.com/office/drawing/2012/chart" uri="{CE6537A1-D6FC-4f65-9D91-7224C49458BB}"/>
                <c:ext xmlns:c16="http://schemas.microsoft.com/office/drawing/2014/chart" uri="{C3380CC4-5D6E-409C-BE32-E72D297353CC}">
                  <c16:uniqueId val="{00000036-25AF-4880-871A-D7AF1126E65F}"/>
                </c:ext>
              </c:extLst>
            </c:dLbl>
            <c:dLbl>
              <c:idx val="8"/>
              <c:delete val="1"/>
              <c:extLst>
                <c:ext xmlns:c15="http://schemas.microsoft.com/office/drawing/2012/chart" uri="{CE6537A1-D6FC-4f65-9D91-7224C49458BB}"/>
                <c:ext xmlns:c16="http://schemas.microsoft.com/office/drawing/2014/chart" uri="{C3380CC4-5D6E-409C-BE32-E72D297353CC}">
                  <c16:uniqueId val="{00000037-25AF-4880-871A-D7AF1126E65F}"/>
                </c:ext>
              </c:extLst>
            </c:dLbl>
            <c:dLbl>
              <c:idx val="9"/>
              <c:delete val="1"/>
              <c:extLst>
                <c:ext xmlns:c15="http://schemas.microsoft.com/office/drawing/2012/chart" uri="{CE6537A1-D6FC-4f65-9D91-7224C49458BB}"/>
                <c:ext xmlns:c16="http://schemas.microsoft.com/office/drawing/2014/chart" uri="{C3380CC4-5D6E-409C-BE32-E72D297353CC}">
                  <c16:uniqueId val="{00000038-25AF-4880-871A-D7AF1126E6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Graph3!$B$3:$L$3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Graph3!$B$8:$L$8</c:f>
              <c:numCache>
                <c:formatCode>#,##0</c:formatCode>
                <c:ptCount val="11"/>
                <c:pt idx="0">
                  <c:v>390.26799507444315</c:v>
                </c:pt>
                <c:pt idx="1">
                  <c:v>508.30355173174502</c:v>
                </c:pt>
                <c:pt idx="2">
                  <c:v>554.5851303508208</c:v>
                </c:pt>
                <c:pt idx="3">
                  <c:v>517.59845642619791</c:v>
                </c:pt>
                <c:pt idx="4">
                  <c:v>571.18783655369032</c:v>
                </c:pt>
                <c:pt idx="5">
                  <c:v>638.10236790404315</c:v>
                </c:pt>
                <c:pt idx="6">
                  <c:v>1815.635496957404</c:v>
                </c:pt>
                <c:pt idx="7">
                  <c:v>2327.7295395133724</c:v>
                </c:pt>
                <c:pt idx="8">
                  <c:v>2493.4757903161267</c:v>
                </c:pt>
                <c:pt idx="9">
                  <c:v>2640.7448000000004</c:v>
                </c:pt>
                <c:pt idx="10">
                  <c:v>3544</c:v>
                </c:pt>
              </c:numCache>
            </c:numRef>
          </c:val>
          <c:smooth val="0"/>
          <c:extLst>
            <c:ext xmlns:c16="http://schemas.microsoft.com/office/drawing/2014/chart" uri="{C3380CC4-5D6E-409C-BE32-E72D297353CC}">
              <c16:uniqueId val="{00000039-25AF-4880-871A-D7AF1126E65F}"/>
            </c:ext>
          </c:extLst>
        </c:ser>
        <c:ser>
          <c:idx val="5"/>
          <c:order val="5"/>
          <c:tx>
            <c:strRef>
              <c:f>Graph3!$A$9</c:f>
              <c:strCache>
                <c:ptCount val="1"/>
                <c:pt idx="0">
                  <c:v>Cinéma</c:v>
                </c:pt>
              </c:strCache>
            </c:strRef>
          </c:tx>
          <c:spPr>
            <a:ln w="28575" cap="rnd">
              <a:solidFill>
                <a:schemeClr val="accent6"/>
              </a:solidFill>
              <a:round/>
            </a:ln>
            <a:effectLst/>
          </c:spPr>
          <c:marker>
            <c:symbol val="none"/>
          </c:marker>
          <c:cat>
            <c:numRef>
              <c:f>Graph3!$B$3:$L$3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Graph3!$B$9:$L$9</c:f>
              <c:numCache>
                <c:formatCode>#,##0</c:formatCode>
                <c:ptCount val="11"/>
                <c:pt idx="0">
                  <c:v>91.959699988805568</c:v>
                </c:pt>
                <c:pt idx="1">
                  <c:v>98.345687182881107</c:v>
                </c:pt>
                <c:pt idx="2">
                  <c:v>80.608303830061161</c:v>
                </c:pt>
                <c:pt idx="3">
                  <c:v>82.686890341944476</c:v>
                </c:pt>
                <c:pt idx="4">
                  <c:v>95.197972758948382</c:v>
                </c:pt>
                <c:pt idx="5">
                  <c:v>108.7674490745528</c:v>
                </c:pt>
                <c:pt idx="6">
                  <c:v>106.68255578093309</c:v>
                </c:pt>
                <c:pt idx="7">
                  <c:v>91.658757289362569</c:v>
                </c:pt>
                <c:pt idx="8">
                  <c:v>81.178271308523421</c:v>
                </c:pt>
                <c:pt idx="9">
                  <c:v>82.147600000000011</c:v>
                </c:pt>
                <c:pt idx="10">
                  <c:v>90</c:v>
                </c:pt>
              </c:numCache>
            </c:numRef>
          </c:val>
          <c:smooth val="0"/>
          <c:extLst>
            <c:ext xmlns:c16="http://schemas.microsoft.com/office/drawing/2014/chart" uri="{C3380CC4-5D6E-409C-BE32-E72D297353CC}">
              <c16:uniqueId val="{00000000-A719-4CA1-A73E-750997D7CF8B}"/>
            </c:ext>
          </c:extLst>
        </c:ser>
        <c:dLbls>
          <c:showLegendKey val="0"/>
          <c:showVal val="0"/>
          <c:showCatName val="0"/>
          <c:showSerName val="0"/>
          <c:showPercent val="0"/>
          <c:showBubbleSize val="0"/>
        </c:dLbls>
        <c:smooth val="0"/>
        <c:axId val="313025192"/>
        <c:axId val="313025520"/>
      </c:lineChart>
      <c:catAx>
        <c:axId val="313025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3025520"/>
        <c:crosses val="autoZero"/>
        <c:auto val="1"/>
        <c:lblAlgn val="ctr"/>
        <c:lblOffset val="100"/>
        <c:noMultiLvlLbl val="0"/>
      </c:catAx>
      <c:valAx>
        <c:axId val="313025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302519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57150</xdr:rowOff>
    </xdr:from>
    <xdr:to>
      <xdr:col>8</xdr:col>
      <xdr:colOff>57150</xdr:colOff>
      <xdr:row>39</xdr:row>
      <xdr:rowOff>47625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76400"/>
          <a:ext cx="10020300" cy="413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18</xdr:row>
      <xdr:rowOff>57150</xdr:rowOff>
    </xdr:from>
    <xdr:to>
      <xdr:col>13</xdr:col>
      <xdr:colOff>94500</xdr:colOff>
      <xdr:row>43</xdr:row>
      <xdr:rowOff>85275</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zoomScaleNormal="100" workbookViewId="0">
      <selection activeCell="C42" sqref="C42"/>
    </sheetView>
  </sheetViews>
  <sheetFormatPr baseColWidth="10" defaultColWidth="9.140625" defaultRowHeight="11.25" x14ac:dyDescent="0.2"/>
  <cols>
    <col min="1" max="1025" width="11.5703125" style="6"/>
    <col min="1026" max="16384" width="9.140625" style="6"/>
  </cols>
  <sheetData>
    <row r="1" spans="1:2" x14ac:dyDescent="0.2">
      <c r="A1" s="1" t="s">
        <v>0</v>
      </c>
    </row>
    <row r="13" spans="1:2" ht="12.75" x14ac:dyDescent="0.2">
      <c r="B13" s="156" t="s">
        <v>99</v>
      </c>
    </row>
    <row r="14" spans="1:2" ht="12.75" x14ac:dyDescent="0.2">
      <c r="B14" s="156" t="s">
        <v>78</v>
      </c>
    </row>
    <row r="15" spans="1:2" ht="12.75" x14ac:dyDescent="0.2">
      <c r="B15" s="156" t="s">
        <v>98</v>
      </c>
    </row>
    <row r="16" spans="1:2" ht="12.75" x14ac:dyDescent="0.2">
      <c r="B16" s="156" t="s">
        <v>129</v>
      </c>
    </row>
    <row r="17" spans="2:2" ht="12.75" x14ac:dyDescent="0.2">
      <c r="B17" s="156" t="s">
        <v>130</v>
      </c>
    </row>
    <row r="18" spans="2:2" ht="12.75" x14ac:dyDescent="0.2">
      <c r="B18" s="156" t="s">
        <v>131</v>
      </c>
    </row>
    <row r="19" spans="2:2" ht="12.75" x14ac:dyDescent="0.2">
      <c r="B19" s="156" t="s">
        <v>102</v>
      </c>
    </row>
    <row r="20" spans="2:2" ht="12.75" x14ac:dyDescent="0.2">
      <c r="B20" s="156" t="s">
        <v>96</v>
      </c>
    </row>
  </sheetData>
  <hyperlinks>
    <hyperlink ref="B13" location="'Tab1'!A1" display="Tableau 1. Budget du Ministère de la Culture, 2017-2018 (loi de finances initiales, LFI)"/>
    <hyperlink ref="B14" location="'Tab2'!A1" display="Tableau 2. Crédits du budget général et budgets annexes des autres ministères, affectés à la Culture et à la Communication, 2017-2018"/>
    <hyperlink ref="B15" location="'Tab3'!A1" display="Tableau 3. Dépenses fiscales en matière de culture et de communication, 2017-2018"/>
    <hyperlink ref="B16" location="'Tab4'!A1" display="Tableau 4. Redevances et taxes fiscales affectées au financement de la culture et de la communication , 2017-2018"/>
    <hyperlink ref="B17" location="Graph1!A1" display="Graphique 1. Dépenses culturelles consolidées des collectivités territoriales en 2014"/>
    <hyperlink ref="B18" location="'Tab5'!A1" display="Tableau 5 : Répartition sectorielle des dépenses des collectivités territoriales en 2014"/>
    <hyperlink ref="B19" location="Graph2!A1" display="Graphique 2 – Evolution des dépenses publiques en matière culturelle, 2014-2018"/>
    <hyperlink ref="B20" location="Graph3!A1" display="Graphique 3 - Recettes publicitaires des grands médias, 2006-2016"/>
  </hyperlink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048574"/>
  <sheetViews>
    <sheetView zoomScaleNormal="100" workbookViewId="0"/>
  </sheetViews>
  <sheetFormatPr baseColWidth="10" defaultColWidth="9.140625" defaultRowHeight="11.25" x14ac:dyDescent="0.2"/>
  <cols>
    <col min="1" max="1" width="66.42578125" style="6"/>
    <col min="2" max="2" width="12.7109375" style="6"/>
    <col min="3" max="3" width="11.7109375" style="6"/>
    <col min="4" max="4" width="10.85546875" style="6"/>
    <col min="5" max="5" width="16.42578125" style="6"/>
    <col min="6" max="7" width="9.140625" style="6"/>
    <col min="8" max="9" width="13.7109375" style="6"/>
    <col min="10" max="10" width="14.140625" style="6"/>
    <col min="11" max="11" width="10" style="6"/>
    <col min="12" max="12" width="10.140625" style="6"/>
    <col min="13" max="13" width="9.7109375" style="6"/>
    <col min="14" max="14" width="9.85546875" style="6"/>
    <col min="15" max="16384" width="9.140625" style="6"/>
  </cols>
  <sheetData>
    <row r="1" spans="1:1024" ht="14.85" customHeight="1" x14ac:dyDescent="0.2">
      <c r="A1" s="1" t="s">
        <v>100</v>
      </c>
    </row>
    <row r="2" spans="1:1024" ht="32.85" customHeight="1" x14ac:dyDescent="0.2">
      <c r="B2" s="157" t="s">
        <v>1</v>
      </c>
      <c r="C2" s="157"/>
      <c r="D2" s="2" t="s">
        <v>2</v>
      </c>
    </row>
    <row r="3" spans="1:1024" ht="18" customHeight="1" x14ac:dyDescent="0.2">
      <c r="A3" s="41"/>
      <c r="B3" s="42">
        <v>2017</v>
      </c>
      <c r="C3" s="42">
        <v>2018</v>
      </c>
      <c r="D3" s="43">
        <v>2018</v>
      </c>
      <c r="F3" s="44"/>
      <c r="G3" s="44"/>
      <c r="H3" s="44"/>
    </row>
    <row r="4" spans="1:1024" ht="44.85" customHeight="1" x14ac:dyDescent="0.2">
      <c r="A4" s="45" t="s">
        <v>3</v>
      </c>
      <c r="B4" s="46">
        <f>B5+B6+B7</f>
        <v>2911.573085</v>
      </c>
      <c r="C4" s="46">
        <f>C5+C6+C7</f>
        <v>2937.0851430000002</v>
      </c>
      <c r="D4" s="47">
        <f t="shared" ref="D4:D14" si="0">C4/C$14*100</f>
        <v>81.504630288953265</v>
      </c>
      <c r="G4" s="48"/>
      <c r="H4" s="49"/>
      <c r="M4" s="50"/>
      <c r="N4" s="51"/>
    </row>
    <row r="5" spans="1:1024" s="1" customFormat="1" ht="47.85" customHeight="1" x14ac:dyDescent="0.2">
      <c r="A5" s="52" t="s">
        <v>4</v>
      </c>
      <c r="B5" s="53">
        <v>899.84483</v>
      </c>
      <c r="C5" s="54">
        <v>897.44448999999997</v>
      </c>
      <c r="D5" s="55">
        <f t="shared" si="0"/>
        <v>24.904242744422273</v>
      </c>
      <c r="E5" s="56"/>
      <c r="F5" s="3"/>
      <c r="G5" s="3"/>
      <c r="H5" s="3"/>
      <c r="I5" s="3"/>
      <c r="J5" s="3"/>
      <c r="K5" s="3"/>
      <c r="L5" s="3"/>
      <c r="ALZ5" s="6"/>
      <c r="AMA5" s="6"/>
      <c r="AMB5" s="6"/>
      <c r="AMC5" s="6"/>
      <c r="AMD5" s="6"/>
      <c r="AME5" s="6"/>
      <c r="AMF5" s="6"/>
      <c r="AMG5" s="6"/>
      <c r="AMH5" s="6"/>
      <c r="AMI5" s="6"/>
      <c r="AMJ5" s="6"/>
    </row>
    <row r="6" spans="1:1024" ht="14.85" customHeight="1" x14ac:dyDescent="0.2">
      <c r="A6" s="52" t="s">
        <v>5</v>
      </c>
      <c r="B6" s="57">
        <v>778.46085000000005</v>
      </c>
      <c r="C6" s="58">
        <v>778.89439900000002</v>
      </c>
      <c r="D6" s="55">
        <f t="shared" si="0"/>
        <v>21.614456828373747</v>
      </c>
      <c r="E6" s="59"/>
      <c r="H6" s="60"/>
      <c r="M6" s="61"/>
      <c r="N6" s="62"/>
    </row>
    <row r="7" spans="1:1024" ht="14.85" customHeight="1" x14ac:dyDescent="0.2">
      <c r="A7" s="52" t="s">
        <v>6</v>
      </c>
      <c r="B7" s="57">
        <v>1233.2674050000001</v>
      </c>
      <c r="C7" s="57">
        <v>1260.7462539999999</v>
      </c>
      <c r="D7" s="55">
        <f t="shared" si="0"/>
        <v>34.985930716157227</v>
      </c>
      <c r="E7" s="59"/>
      <c r="F7" s="63"/>
      <c r="G7" s="63"/>
      <c r="H7" s="60"/>
      <c r="I7" s="63"/>
      <c r="J7" s="63"/>
      <c r="K7" s="63"/>
      <c r="L7" s="63"/>
      <c r="M7" s="61"/>
      <c r="N7" s="62"/>
    </row>
    <row r="8" spans="1:1024" ht="14.85" customHeight="1" x14ac:dyDescent="0.2">
      <c r="A8" s="64" t="s">
        <v>7</v>
      </c>
      <c r="B8" s="65">
        <v>696.70384000000001</v>
      </c>
      <c r="C8" s="66">
        <v>711.388238</v>
      </c>
      <c r="D8" s="67">
        <f t="shared" si="0"/>
        <v>19.741148964744156</v>
      </c>
      <c r="E8" s="59"/>
      <c r="F8" s="63"/>
      <c r="G8" s="63"/>
      <c r="H8" s="60"/>
      <c r="I8" s="63"/>
      <c r="J8" s="63"/>
      <c r="K8" s="63"/>
      <c r="L8" s="63"/>
      <c r="M8" s="61"/>
      <c r="N8" s="62"/>
    </row>
    <row r="9" spans="1:1024" ht="14.85" customHeight="1" x14ac:dyDescent="0.2">
      <c r="A9" s="45" t="s">
        <v>8</v>
      </c>
      <c r="B9" s="46">
        <f>B10</f>
        <v>116.57069799999999</v>
      </c>
      <c r="C9" s="46">
        <f>C10</f>
        <v>111.881973</v>
      </c>
      <c r="D9" s="47">
        <f t="shared" si="0"/>
        <v>3.1047444664983108</v>
      </c>
      <c r="E9" s="59"/>
      <c r="F9" s="4"/>
      <c r="G9" s="4"/>
      <c r="H9" s="4"/>
      <c r="I9" s="4"/>
      <c r="J9" s="4"/>
      <c r="K9" s="4"/>
      <c r="L9" s="4"/>
      <c r="M9" s="4"/>
      <c r="N9" s="4"/>
    </row>
    <row r="10" spans="1:1024" ht="14.85" customHeight="1" x14ac:dyDescent="0.2">
      <c r="A10" s="52" t="s">
        <v>9</v>
      </c>
      <c r="B10" s="57">
        <v>116.57069799999999</v>
      </c>
      <c r="C10" s="57">
        <v>111.881973</v>
      </c>
      <c r="D10" s="55">
        <f t="shared" si="0"/>
        <v>3.1047444664983108</v>
      </c>
      <c r="E10" s="59"/>
      <c r="F10" s="63"/>
      <c r="G10" s="63"/>
      <c r="H10" s="60"/>
      <c r="I10" s="63"/>
      <c r="J10" s="63"/>
      <c r="K10" s="63"/>
      <c r="L10" s="63"/>
      <c r="M10" s="61"/>
      <c r="N10" s="12"/>
    </row>
    <row r="11" spans="1:1024" ht="14.85" customHeight="1" x14ac:dyDescent="0.2">
      <c r="A11" s="45" t="s">
        <v>10</v>
      </c>
      <c r="B11" s="46">
        <f>SUM(B12:B13)</f>
        <v>569.28482499999996</v>
      </c>
      <c r="C11" s="46">
        <f>SUM(C12:C13)</f>
        <v>554.61360400000001</v>
      </c>
      <c r="D11" s="47">
        <f t="shared" si="0"/>
        <v>15.390625244548426</v>
      </c>
      <c r="E11" s="59"/>
      <c r="F11" s="4"/>
      <c r="G11" s="4"/>
      <c r="H11" s="4"/>
      <c r="I11" s="4"/>
      <c r="J11" s="4"/>
      <c r="K11" s="4"/>
      <c r="L11" s="4"/>
      <c r="M11" s="4"/>
      <c r="N11" s="4"/>
    </row>
    <row r="12" spans="1:1024" ht="14.85" customHeight="1" x14ac:dyDescent="0.2">
      <c r="A12" s="52" t="s">
        <v>11</v>
      </c>
      <c r="B12" s="57">
        <v>292.57052399999998</v>
      </c>
      <c r="C12" s="57">
        <v>283.95193899999998</v>
      </c>
      <c r="D12" s="55">
        <f t="shared" si="0"/>
        <v>7.8797163450247325</v>
      </c>
      <c r="E12" s="59"/>
      <c r="F12" s="63"/>
      <c r="G12" s="63"/>
      <c r="H12" s="63"/>
      <c r="I12" s="68"/>
      <c r="J12" s="63"/>
      <c r="K12" s="63"/>
      <c r="L12" s="63"/>
      <c r="M12" s="63"/>
      <c r="N12" s="69"/>
    </row>
    <row r="13" spans="1:1024" ht="14.85" customHeight="1" x14ac:dyDescent="0.2">
      <c r="A13" s="52" t="s">
        <v>12</v>
      </c>
      <c r="B13" s="57">
        <v>276.71430099999998</v>
      </c>
      <c r="C13" s="57">
        <v>270.66166500000003</v>
      </c>
      <c r="D13" s="55">
        <f t="shared" si="0"/>
        <v>7.5109088995236934</v>
      </c>
      <c r="E13" s="59"/>
    </row>
    <row r="14" spans="1:1024" ht="14.85" customHeight="1" x14ac:dyDescent="0.2">
      <c r="A14" s="45" t="s">
        <v>13</v>
      </c>
      <c r="B14" s="46">
        <f>B11+B9+B4</f>
        <v>3597.4286080000002</v>
      </c>
      <c r="C14" s="46">
        <f>C11+C9+C4</f>
        <v>3603.5807200000004</v>
      </c>
      <c r="D14" s="70">
        <f t="shared" si="0"/>
        <v>100</v>
      </c>
      <c r="E14" s="59"/>
    </row>
    <row r="15" spans="1:1024" ht="14.85" customHeight="1" x14ac:dyDescent="0.2">
      <c r="A15" s="64"/>
      <c r="B15" s="71"/>
      <c r="C15" s="71"/>
      <c r="D15" s="70"/>
    </row>
    <row r="16" spans="1:1024" x14ac:dyDescent="0.2">
      <c r="A16" s="6" t="s">
        <v>97</v>
      </c>
      <c r="B16" s="72"/>
      <c r="C16" s="72"/>
    </row>
    <row r="26" spans="2:2" x14ac:dyDescent="0.2">
      <c r="B26" s="73"/>
    </row>
    <row r="27" spans="2:2" x14ac:dyDescent="0.2">
      <c r="B27" s="73"/>
    </row>
    <row r="28" spans="2:2" x14ac:dyDescent="0.2">
      <c r="B28" s="74"/>
    </row>
    <row r="1048488" ht="12.95" customHeight="1" x14ac:dyDescent="0.2"/>
    <row r="1048489" ht="12.95" customHeight="1" x14ac:dyDescent="0.2"/>
    <row r="1048490" ht="12.95" customHeight="1" x14ac:dyDescent="0.2"/>
    <row r="1048491" ht="12.95" customHeight="1" x14ac:dyDescent="0.2"/>
    <row r="1048492" ht="12.95" customHeight="1" x14ac:dyDescent="0.2"/>
    <row r="1048493" ht="12.95" customHeight="1" x14ac:dyDescent="0.2"/>
    <row r="1048494" ht="12.95" customHeight="1" x14ac:dyDescent="0.2"/>
    <row r="1048495" ht="12.95" customHeight="1" x14ac:dyDescent="0.2"/>
    <row r="1048496" ht="12.75" customHeight="1" x14ac:dyDescent="0.2"/>
    <row r="1048497" ht="12.75" customHeight="1" x14ac:dyDescent="0.2"/>
    <row r="1048498" ht="12.75" customHeight="1" x14ac:dyDescent="0.2"/>
    <row r="1048499" ht="12.75" customHeight="1" x14ac:dyDescent="0.2"/>
    <row r="1048500" ht="12.75" customHeight="1" x14ac:dyDescent="0.2"/>
    <row r="1048501" ht="12.75" customHeight="1" x14ac:dyDescent="0.2"/>
    <row r="1048502" ht="12.75" customHeight="1" x14ac:dyDescent="0.2"/>
    <row r="1048503" ht="12.75" customHeight="1" x14ac:dyDescent="0.2"/>
    <row r="1048504" ht="12.75" customHeight="1" x14ac:dyDescent="0.2"/>
    <row r="1048505" ht="12.75" customHeight="1" x14ac:dyDescent="0.2"/>
    <row r="1048506" ht="12.75" customHeight="1" x14ac:dyDescent="0.2"/>
    <row r="1048507" ht="12.75" customHeight="1" x14ac:dyDescent="0.2"/>
    <row r="1048508" ht="12.75" customHeight="1" x14ac:dyDescent="0.2"/>
    <row r="1048509" ht="12.75" customHeight="1" x14ac:dyDescent="0.2"/>
    <row r="1048510" ht="12.75" customHeight="1" x14ac:dyDescent="0.2"/>
    <row r="1048511" ht="12.75" customHeight="1" x14ac:dyDescent="0.2"/>
    <row r="1048512" ht="12.75" customHeight="1" x14ac:dyDescent="0.2"/>
    <row r="1048513" ht="12.75" customHeight="1" x14ac:dyDescent="0.2"/>
    <row r="1048514" ht="12.75" customHeight="1" x14ac:dyDescent="0.2"/>
    <row r="1048515" ht="12.75" customHeight="1" x14ac:dyDescent="0.2"/>
    <row r="1048516" ht="12.75" customHeight="1" x14ac:dyDescent="0.2"/>
    <row r="1048517" ht="12.75" customHeight="1" x14ac:dyDescent="0.2"/>
    <row r="1048518" ht="12.75" customHeight="1" x14ac:dyDescent="0.2"/>
    <row r="1048519" ht="12.75" customHeight="1" x14ac:dyDescent="0.2"/>
    <row r="1048520" ht="12.75" customHeight="1" x14ac:dyDescent="0.2"/>
    <row r="1048521" ht="12.75" customHeight="1" x14ac:dyDescent="0.2"/>
    <row r="1048522" ht="12.75" customHeight="1" x14ac:dyDescent="0.2"/>
    <row r="1048523" ht="12.75" customHeight="1" x14ac:dyDescent="0.2"/>
    <row r="1048524" ht="12.75" customHeight="1" x14ac:dyDescent="0.2"/>
    <row r="1048525" ht="12.75" customHeight="1" x14ac:dyDescent="0.2"/>
    <row r="1048526" ht="12.75" customHeight="1" x14ac:dyDescent="0.2"/>
    <row r="1048527" ht="12.75" customHeight="1" x14ac:dyDescent="0.2"/>
    <row r="1048528" ht="12.75" customHeight="1" x14ac:dyDescent="0.2"/>
    <row r="1048529" ht="12.75" customHeight="1" x14ac:dyDescent="0.2"/>
    <row r="1048530" ht="12.75" customHeight="1" x14ac:dyDescent="0.2"/>
    <row r="1048531" ht="12.75" customHeight="1" x14ac:dyDescent="0.2"/>
    <row r="1048532" ht="12.75" customHeight="1" x14ac:dyDescent="0.2"/>
    <row r="1048533" ht="12.75" customHeight="1" x14ac:dyDescent="0.2"/>
    <row r="1048534" ht="12.75" customHeight="1" x14ac:dyDescent="0.2"/>
    <row r="1048535" ht="12.75" customHeight="1" x14ac:dyDescent="0.2"/>
    <row r="1048536" ht="12.75" customHeight="1" x14ac:dyDescent="0.2"/>
    <row r="1048537" ht="12.75" customHeight="1" x14ac:dyDescent="0.2"/>
    <row r="1048538" ht="12.75" customHeight="1" x14ac:dyDescent="0.2"/>
    <row r="1048539" ht="12.75" customHeight="1" x14ac:dyDescent="0.2"/>
    <row r="1048540" ht="12.75" customHeight="1" x14ac:dyDescent="0.2"/>
    <row r="1048541" ht="12.75" customHeight="1" x14ac:dyDescent="0.2"/>
    <row r="1048542" ht="12.75" customHeight="1" x14ac:dyDescent="0.2"/>
    <row r="1048543" ht="12.75" customHeight="1" x14ac:dyDescent="0.2"/>
    <row r="1048544" ht="12.75" customHeight="1" x14ac:dyDescent="0.2"/>
    <row r="1048545" ht="12.75" customHeight="1" x14ac:dyDescent="0.2"/>
    <row r="1048546" ht="12.75" customHeight="1" x14ac:dyDescent="0.2"/>
    <row r="1048547" ht="12.75" customHeight="1" x14ac:dyDescent="0.2"/>
    <row r="1048548" ht="12.75" customHeight="1" x14ac:dyDescent="0.2"/>
    <row r="1048549" ht="12.75" customHeight="1" x14ac:dyDescent="0.2"/>
    <row r="1048550" ht="12.75" customHeight="1" x14ac:dyDescent="0.2"/>
    <row r="1048551" ht="12.75" customHeight="1" x14ac:dyDescent="0.2"/>
    <row r="1048552" ht="12.75" customHeight="1" x14ac:dyDescent="0.2"/>
    <row r="1048553" ht="12.75" customHeight="1" x14ac:dyDescent="0.2"/>
    <row r="1048554" ht="12.75" customHeight="1" x14ac:dyDescent="0.2"/>
    <row r="1048555" ht="12.75" customHeight="1" x14ac:dyDescent="0.2"/>
    <row r="1048556" ht="12.75" customHeight="1" x14ac:dyDescent="0.2"/>
    <row r="1048557" ht="12.75" customHeight="1" x14ac:dyDescent="0.2"/>
    <row r="1048558" ht="12.75" customHeight="1" x14ac:dyDescent="0.2"/>
    <row r="1048559" ht="12.75" customHeight="1" x14ac:dyDescent="0.2"/>
    <row r="1048560" ht="12.75" customHeight="1" x14ac:dyDescent="0.2"/>
    <row r="1048561" ht="12.75" customHeight="1" x14ac:dyDescent="0.2"/>
    <row r="1048562" ht="12.75" customHeight="1" x14ac:dyDescent="0.2"/>
    <row r="1048563" ht="12.75" customHeight="1" x14ac:dyDescent="0.2"/>
    <row r="1048564" ht="12.75" customHeight="1" x14ac:dyDescent="0.2"/>
    <row r="1048565" ht="12.75" customHeight="1" x14ac:dyDescent="0.2"/>
    <row r="1048566" ht="12.75" customHeight="1" x14ac:dyDescent="0.2"/>
    <row r="1048567" ht="12.75" customHeight="1" x14ac:dyDescent="0.2"/>
    <row r="1048568" ht="12.75" customHeight="1" x14ac:dyDescent="0.2"/>
    <row r="1048569" ht="12.75" customHeight="1" x14ac:dyDescent="0.2"/>
    <row r="1048570" ht="12.75" customHeight="1" x14ac:dyDescent="0.2"/>
    <row r="1048571" ht="12.75" customHeight="1" x14ac:dyDescent="0.2"/>
    <row r="1048572" ht="12.75" customHeight="1" x14ac:dyDescent="0.2"/>
    <row r="1048573" ht="12.75" customHeight="1" x14ac:dyDescent="0.2"/>
    <row r="1048574" ht="12.75" customHeight="1" x14ac:dyDescent="0.2"/>
  </sheetData>
  <mergeCells count="1">
    <mergeCell ref="B2:C2"/>
  </mergeCells>
  <pageMargins left="0.74791666666666701" right="0.74791666666666701" top="0.98402777777777795" bottom="0.98402777777777795" header="0.51180555555555496" footer="0.51180555555555496"/>
  <pageSetup paperSize="9" firstPageNumber="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48571"/>
  <sheetViews>
    <sheetView zoomScaleNormal="100" workbookViewId="0">
      <selection activeCell="A24" sqref="A1:XFD1048576"/>
    </sheetView>
  </sheetViews>
  <sheetFormatPr baseColWidth="10" defaultColWidth="9.140625" defaultRowHeight="11.25" x14ac:dyDescent="0.2"/>
  <cols>
    <col min="1" max="1" width="66.42578125" style="6"/>
    <col min="2" max="2" width="12.7109375" style="6"/>
    <col min="3" max="3" width="15.85546875" style="6"/>
    <col min="4" max="4" width="10.85546875" style="6"/>
    <col min="5" max="5" width="16.42578125" style="6"/>
    <col min="6" max="16384" width="9.140625" style="6"/>
  </cols>
  <sheetData>
    <row r="1" spans="1:4" ht="14.85" customHeight="1" x14ac:dyDescent="0.2">
      <c r="A1" s="1" t="s">
        <v>14</v>
      </c>
    </row>
    <row r="2" spans="1:4" ht="14.85" customHeight="1" x14ac:dyDescent="0.2">
      <c r="A2" s="1" t="s">
        <v>79</v>
      </c>
    </row>
    <row r="3" spans="1:4" ht="14.85" customHeight="1" x14ac:dyDescent="0.2">
      <c r="A3" s="1"/>
      <c r="C3" s="5" t="s">
        <v>15</v>
      </c>
    </row>
    <row r="4" spans="1:4" ht="14.85" customHeight="1" x14ac:dyDescent="0.2">
      <c r="B4" s="75">
        <v>2017</v>
      </c>
      <c r="C4" s="76">
        <v>2018</v>
      </c>
    </row>
    <row r="5" spans="1:4" ht="46.35" customHeight="1" x14ac:dyDescent="0.2">
      <c r="A5" s="77"/>
      <c r="B5" s="78" t="s">
        <v>16</v>
      </c>
      <c r="C5" s="79" t="s">
        <v>17</v>
      </c>
    </row>
    <row r="6" spans="1:4" ht="38.85" customHeight="1" x14ac:dyDescent="0.2">
      <c r="A6" s="80" t="s">
        <v>13</v>
      </c>
      <c r="B6" s="81">
        <f>B7+B8+B9+B15+B11+B16+B13+B14+B10+B17+B18+B12+B19+B20</f>
        <v>4260.2499999999991</v>
      </c>
      <c r="C6" s="81">
        <f>C7+C8+C9+C15+C11+C16+C13+C14+C10+C17+C18+C12+C19+C20</f>
        <v>4283.2299999999996</v>
      </c>
    </row>
    <row r="7" spans="1:4" ht="14.85" customHeight="1" x14ac:dyDescent="0.2">
      <c r="A7" s="82" t="s">
        <v>80</v>
      </c>
      <c r="B7" s="83">
        <v>2574.6</v>
      </c>
      <c r="C7" s="84">
        <v>2595.9699999999998</v>
      </c>
      <c r="D7" s="59"/>
    </row>
    <row r="8" spans="1:4" ht="14.85" customHeight="1" x14ac:dyDescent="0.2">
      <c r="A8" s="85" t="s">
        <v>81</v>
      </c>
      <c r="B8" s="86">
        <v>564.69000000000005</v>
      </c>
      <c r="C8" s="84">
        <v>567.25</v>
      </c>
    </row>
    <row r="9" spans="1:4" ht="14.85" customHeight="1" x14ac:dyDescent="0.2">
      <c r="A9" s="82" t="s">
        <v>82</v>
      </c>
      <c r="B9" s="83">
        <v>747.64</v>
      </c>
      <c r="C9" s="84">
        <v>749.01</v>
      </c>
    </row>
    <row r="10" spans="1:4" ht="14.85" customHeight="1" x14ac:dyDescent="0.2">
      <c r="A10" s="82" t="s">
        <v>18</v>
      </c>
      <c r="B10" s="83">
        <v>9.3699999999999992</v>
      </c>
      <c r="C10" s="84">
        <v>8.52</v>
      </c>
    </row>
    <row r="11" spans="1:4" ht="14.85" customHeight="1" x14ac:dyDescent="0.2">
      <c r="A11" s="87" t="s">
        <v>89</v>
      </c>
      <c r="B11" s="83">
        <v>96.12</v>
      </c>
      <c r="C11" s="84">
        <v>96.12</v>
      </c>
    </row>
    <row r="12" spans="1:4" ht="14.85" customHeight="1" x14ac:dyDescent="0.2">
      <c r="A12" s="82" t="s">
        <v>20</v>
      </c>
      <c r="B12" s="83">
        <v>12.66</v>
      </c>
      <c r="C12" s="84">
        <v>1.28</v>
      </c>
    </row>
    <row r="13" spans="1:4" ht="14.85" customHeight="1" x14ac:dyDescent="0.2">
      <c r="A13" s="88" t="s">
        <v>85</v>
      </c>
      <c r="B13" s="83">
        <v>122.07</v>
      </c>
      <c r="C13" s="84">
        <v>115.42</v>
      </c>
    </row>
    <row r="14" spans="1:4" ht="14.85" customHeight="1" x14ac:dyDescent="0.2">
      <c r="A14" s="88" t="s">
        <v>86</v>
      </c>
      <c r="B14" s="83">
        <v>9.17</v>
      </c>
      <c r="C14" s="84">
        <v>9.1199999999999992</v>
      </c>
    </row>
    <row r="15" spans="1:4" ht="14.85" customHeight="1" x14ac:dyDescent="0.2">
      <c r="A15" s="82" t="s">
        <v>83</v>
      </c>
      <c r="B15" s="83">
        <v>75.45</v>
      </c>
      <c r="C15" s="84">
        <v>90.09</v>
      </c>
    </row>
    <row r="16" spans="1:4" ht="14.85" customHeight="1" x14ac:dyDescent="0.2">
      <c r="A16" s="89" t="s">
        <v>88</v>
      </c>
      <c r="B16" s="90">
        <v>31.4</v>
      </c>
      <c r="C16" s="91">
        <v>31.8</v>
      </c>
    </row>
    <row r="17" spans="1:3" ht="14.85" customHeight="1" x14ac:dyDescent="0.2">
      <c r="A17" s="87" t="s">
        <v>87</v>
      </c>
      <c r="B17" s="83">
        <v>7.46</v>
      </c>
      <c r="C17" s="84">
        <v>7.37</v>
      </c>
    </row>
    <row r="18" spans="1:3" ht="14.85" customHeight="1" x14ac:dyDescent="0.2">
      <c r="A18" s="82" t="s">
        <v>19</v>
      </c>
      <c r="B18" s="83">
        <v>4.1500000000000004</v>
      </c>
      <c r="C18" s="84">
        <v>5.18</v>
      </c>
    </row>
    <row r="19" spans="1:3" ht="14.85" customHeight="1" x14ac:dyDescent="0.2">
      <c r="A19" s="82" t="s">
        <v>21</v>
      </c>
      <c r="B19" s="83">
        <v>2.63</v>
      </c>
      <c r="C19" s="84">
        <v>3.19</v>
      </c>
    </row>
    <row r="20" spans="1:3" ht="14.85" customHeight="1" x14ac:dyDescent="0.2">
      <c r="A20" s="92" t="s">
        <v>84</v>
      </c>
      <c r="B20" s="93">
        <v>2.84</v>
      </c>
      <c r="C20" s="94">
        <v>2.91</v>
      </c>
    </row>
    <row r="21" spans="1:3" ht="14.85" customHeight="1" x14ac:dyDescent="0.2">
      <c r="A21" s="89"/>
      <c r="B21" s="90"/>
    </row>
    <row r="22" spans="1:3" ht="14.85" customHeight="1" x14ac:dyDescent="0.2">
      <c r="A22" s="89" t="s">
        <v>22</v>
      </c>
      <c r="B22" s="90"/>
    </row>
    <row r="23" spans="1:3" ht="14.85" customHeight="1" x14ac:dyDescent="0.2">
      <c r="A23" s="6" t="s">
        <v>97</v>
      </c>
      <c r="B23" s="90"/>
    </row>
    <row r="1048495" ht="12.95" customHeight="1" x14ac:dyDescent="0.2"/>
    <row r="1048496" ht="12.95" customHeight="1" x14ac:dyDescent="0.2"/>
    <row r="1048497" ht="12.95" customHeight="1" x14ac:dyDescent="0.2"/>
    <row r="1048498" ht="12.95" customHeight="1" x14ac:dyDescent="0.2"/>
    <row r="1048499" ht="12.95" customHeight="1" x14ac:dyDescent="0.2"/>
    <row r="1048500" ht="12.95" customHeight="1" x14ac:dyDescent="0.2"/>
    <row r="1048501" ht="12.95" customHeight="1" x14ac:dyDescent="0.2"/>
    <row r="1048502" ht="12.95" customHeight="1" x14ac:dyDescent="0.2"/>
    <row r="1048503" ht="12.75" customHeight="1" x14ac:dyDescent="0.2"/>
    <row r="1048504" ht="12.75" customHeight="1" x14ac:dyDescent="0.2"/>
    <row r="1048505" ht="12.75" customHeight="1" x14ac:dyDescent="0.2"/>
    <row r="1048506" ht="12.75" customHeight="1" x14ac:dyDescent="0.2"/>
    <row r="1048507" ht="12.75" customHeight="1" x14ac:dyDescent="0.2"/>
    <row r="1048508" ht="12.75" customHeight="1" x14ac:dyDescent="0.2"/>
    <row r="1048509" ht="12.75" customHeight="1" x14ac:dyDescent="0.2"/>
    <row r="1048510" ht="12.75" customHeight="1" x14ac:dyDescent="0.2"/>
    <row r="1048511" ht="12.75" customHeight="1" x14ac:dyDescent="0.2"/>
    <row r="1048512" ht="12.75" customHeight="1" x14ac:dyDescent="0.2"/>
    <row r="1048513" ht="12.75" customHeight="1" x14ac:dyDescent="0.2"/>
    <row r="1048514" ht="12.75" customHeight="1" x14ac:dyDescent="0.2"/>
    <row r="1048515" ht="12.75" customHeight="1" x14ac:dyDescent="0.2"/>
    <row r="1048516" ht="12.75" customHeight="1" x14ac:dyDescent="0.2"/>
    <row r="1048517" ht="12.75" customHeight="1" x14ac:dyDescent="0.2"/>
    <row r="1048518" ht="12.75" customHeight="1" x14ac:dyDescent="0.2"/>
    <row r="1048519" ht="12.75" customHeight="1" x14ac:dyDescent="0.2"/>
    <row r="1048520" ht="12.75" customHeight="1" x14ac:dyDescent="0.2"/>
    <row r="1048521" ht="12.75" customHeight="1" x14ac:dyDescent="0.2"/>
    <row r="1048522" ht="12.75" customHeight="1" x14ac:dyDescent="0.2"/>
    <row r="1048523" ht="12.75" customHeight="1" x14ac:dyDescent="0.2"/>
    <row r="1048524" ht="12.75" customHeight="1" x14ac:dyDescent="0.2"/>
    <row r="1048525" ht="12.75" customHeight="1" x14ac:dyDescent="0.2"/>
    <row r="1048526" ht="12.75" customHeight="1" x14ac:dyDescent="0.2"/>
    <row r="1048527" ht="12.75" customHeight="1" x14ac:dyDescent="0.2"/>
    <row r="1048528" ht="12.75" customHeight="1" x14ac:dyDescent="0.2"/>
    <row r="1048529" ht="12.75" customHeight="1" x14ac:dyDescent="0.2"/>
    <row r="1048530" ht="12.75" customHeight="1" x14ac:dyDescent="0.2"/>
    <row r="1048531" ht="12.75" customHeight="1" x14ac:dyDescent="0.2"/>
    <row r="1048532" ht="12.75" customHeight="1" x14ac:dyDescent="0.2"/>
    <row r="1048533" ht="12.75" customHeight="1" x14ac:dyDescent="0.2"/>
    <row r="1048534" ht="12.75" customHeight="1" x14ac:dyDescent="0.2"/>
    <row r="1048535" ht="12.75" customHeight="1" x14ac:dyDescent="0.2"/>
    <row r="1048536" ht="12.75" customHeight="1" x14ac:dyDescent="0.2"/>
    <row r="1048537" ht="12.75" customHeight="1" x14ac:dyDescent="0.2"/>
    <row r="1048538" ht="12.75" customHeight="1" x14ac:dyDescent="0.2"/>
    <row r="1048539" ht="12.75" customHeight="1" x14ac:dyDescent="0.2"/>
    <row r="1048540" ht="12.75" customHeight="1" x14ac:dyDescent="0.2"/>
    <row r="1048541" ht="12.75" customHeight="1" x14ac:dyDescent="0.2"/>
    <row r="1048542" ht="12.75" customHeight="1" x14ac:dyDescent="0.2"/>
    <row r="1048543" ht="12.75" customHeight="1" x14ac:dyDescent="0.2"/>
    <row r="1048544" ht="12.75" customHeight="1" x14ac:dyDescent="0.2"/>
    <row r="1048545" ht="12.75" customHeight="1" x14ac:dyDescent="0.2"/>
    <row r="1048546" ht="12.75" customHeight="1" x14ac:dyDescent="0.2"/>
    <row r="1048547" ht="12.75" customHeight="1" x14ac:dyDescent="0.2"/>
    <row r="1048548" ht="12.75" customHeight="1" x14ac:dyDescent="0.2"/>
    <row r="1048549" ht="12.75" customHeight="1" x14ac:dyDescent="0.2"/>
    <row r="1048550" ht="12.75" customHeight="1" x14ac:dyDescent="0.2"/>
    <row r="1048551" ht="12.75" customHeight="1" x14ac:dyDescent="0.2"/>
    <row r="1048552" ht="12.75" customHeight="1" x14ac:dyDescent="0.2"/>
    <row r="1048553" ht="12.75" customHeight="1" x14ac:dyDescent="0.2"/>
    <row r="1048554" ht="12.75" customHeight="1" x14ac:dyDescent="0.2"/>
    <row r="1048555" ht="12.75" customHeight="1" x14ac:dyDescent="0.2"/>
    <row r="1048556" ht="12.75" customHeight="1" x14ac:dyDescent="0.2"/>
    <row r="1048557" ht="12.75" customHeight="1" x14ac:dyDescent="0.2"/>
    <row r="1048558" ht="12.75" customHeight="1" x14ac:dyDescent="0.2"/>
    <row r="1048559" ht="12.75" customHeight="1" x14ac:dyDescent="0.2"/>
    <row r="1048560" ht="12.75" customHeight="1" x14ac:dyDescent="0.2"/>
    <row r="1048561" ht="12.75" customHeight="1" x14ac:dyDescent="0.2"/>
    <row r="1048562" ht="12.75" customHeight="1" x14ac:dyDescent="0.2"/>
    <row r="1048563" ht="12.75" customHeight="1" x14ac:dyDescent="0.2"/>
    <row r="1048564" ht="12.75" customHeight="1" x14ac:dyDescent="0.2"/>
    <row r="1048565" ht="12.75" customHeight="1" x14ac:dyDescent="0.2"/>
    <row r="1048566" ht="12.75" customHeight="1" x14ac:dyDescent="0.2"/>
    <row r="1048567" ht="12.75" customHeight="1" x14ac:dyDescent="0.2"/>
    <row r="1048568" ht="12.75" customHeight="1" x14ac:dyDescent="0.2"/>
    <row r="1048569" ht="12.75" customHeight="1" x14ac:dyDescent="0.2"/>
    <row r="1048570" ht="12.75" customHeight="1" x14ac:dyDescent="0.2"/>
    <row r="1048571" ht="12.75" customHeight="1" x14ac:dyDescent="0.2"/>
  </sheetData>
  <sortState ref="A16:C20">
    <sortCondition descending="1" ref="C16:C20"/>
  </sortState>
  <pageMargins left="0.74791666666666701" right="0.74791666666666701" top="0.98402777777777795" bottom="0.98402777777777795" header="0.51180555555555496" footer="0.51180555555555496"/>
  <pageSetup paperSize="9" firstPageNumber="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8494"/>
  <sheetViews>
    <sheetView zoomScaleNormal="100" workbookViewId="0">
      <selection activeCell="A14" sqref="A1:XFD1048576"/>
    </sheetView>
  </sheetViews>
  <sheetFormatPr baseColWidth="10" defaultColWidth="9.140625" defaultRowHeight="11.25" x14ac:dyDescent="0.2"/>
  <cols>
    <col min="1" max="1" width="56.5703125" style="6"/>
    <col min="2" max="2" width="17.42578125" style="6"/>
    <col min="3" max="3" width="17" style="6"/>
    <col min="4" max="4" width="11.7109375" style="6"/>
    <col min="5" max="5" width="9.140625" style="6"/>
    <col min="6" max="6" width="16" style="6"/>
    <col min="7" max="7" width="12.28515625" style="6"/>
    <col min="8" max="8" width="11.28515625" style="6"/>
    <col min="9" max="10" width="9.140625" style="6"/>
    <col min="11" max="12" width="13.7109375" style="6"/>
    <col min="13" max="13" width="14.140625" style="6"/>
    <col min="14" max="14" width="10" style="6"/>
    <col min="15" max="15" width="10.140625" style="6"/>
    <col min="16" max="16" width="9.7109375" style="6"/>
    <col min="17" max="17" width="9.85546875" style="6"/>
    <col min="18" max="16384" width="9.140625" style="6"/>
  </cols>
  <sheetData>
    <row r="1" spans="1:5" ht="14.85" customHeight="1" x14ac:dyDescent="0.2">
      <c r="A1" s="95" t="s">
        <v>91</v>
      </c>
    </row>
    <row r="2" spans="1:5" ht="14.85" customHeight="1" x14ac:dyDescent="0.2">
      <c r="A2" s="1"/>
      <c r="D2" s="5"/>
    </row>
    <row r="3" spans="1:5" ht="14.85" customHeight="1" x14ac:dyDescent="0.2">
      <c r="A3" s="96"/>
      <c r="B3" s="97">
        <v>2017</v>
      </c>
      <c r="C3" s="158">
        <v>2018</v>
      </c>
      <c r="D3" s="158"/>
    </row>
    <row r="4" spans="1:5" ht="41.1" customHeight="1" x14ac:dyDescent="0.2">
      <c r="A4" s="98"/>
      <c r="B4" s="99" t="s">
        <v>23</v>
      </c>
      <c r="C4" s="159" t="s">
        <v>24</v>
      </c>
      <c r="D4" s="159"/>
      <c r="E4" s="63"/>
    </row>
    <row r="5" spans="1:5" ht="12.75" customHeight="1" x14ac:dyDescent="0.2">
      <c r="A5" s="98"/>
      <c r="B5" s="100" t="s">
        <v>25</v>
      </c>
      <c r="C5" s="100" t="s">
        <v>25</v>
      </c>
      <c r="D5" s="101" t="s">
        <v>26</v>
      </c>
    </row>
    <row r="6" spans="1:5" ht="12.75" customHeight="1" x14ac:dyDescent="0.2">
      <c r="A6" s="102" t="s">
        <v>27</v>
      </c>
      <c r="B6" s="103">
        <v>797</v>
      </c>
      <c r="C6" s="104">
        <v>757</v>
      </c>
      <c r="D6" s="105">
        <f t="shared" ref="D6:D11" si="0">C6/C$11*100</f>
        <v>48.308870453095089</v>
      </c>
    </row>
    <row r="7" spans="1:5" ht="12.75" customHeight="1" x14ac:dyDescent="0.2">
      <c r="A7" s="106" t="s">
        <v>28</v>
      </c>
      <c r="B7" s="107">
        <v>316</v>
      </c>
      <c r="C7" s="108">
        <v>329</v>
      </c>
      <c r="D7" s="105">
        <f t="shared" si="0"/>
        <v>20.995532865347798</v>
      </c>
    </row>
    <row r="8" spans="1:5" ht="12.75" customHeight="1" x14ac:dyDescent="0.2">
      <c r="A8" s="98" t="s">
        <v>29</v>
      </c>
      <c r="B8" s="107">
        <v>183</v>
      </c>
      <c r="C8" s="108">
        <v>196</v>
      </c>
      <c r="D8" s="105">
        <f t="shared" si="0"/>
        <v>12.507977026164646</v>
      </c>
    </row>
    <row r="9" spans="1:5" ht="12.75" customHeight="1" x14ac:dyDescent="0.2">
      <c r="A9" s="98" t="s">
        <v>92</v>
      </c>
      <c r="B9" s="107">
        <v>161</v>
      </c>
      <c r="C9" s="108">
        <v>166</v>
      </c>
      <c r="D9" s="105">
        <f t="shared" si="0"/>
        <v>10.59349074664965</v>
      </c>
    </row>
    <row r="10" spans="1:5" ht="12.75" customHeight="1" x14ac:dyDescent="0.2">
      <c r="A10" s="98" t="s">
        <v>31</v>
      </c>
      <c r="B10" s="107">
        <v>110</v>
      </c>
      <c r="C10" s="108">
        <v>119</v>
      </c>
      <c r="D10" s="105">
        <f t="shared" si="0"/>
        <v>7.594128908742821</v>
      </c>
    </row>
    <row r="11" spans="1:5" ht="12.75" customHeight="1" x14ac:dyDescent="0.2">
      <c r="A11" s="109" t="s">
        <v>32</v>
      </c>
      <c r="B11" s="110">
        <f>SUM(B6:B10)</f>
        <v>1567</v>
      </c>
      <c r="C11" s="111">
        <f>SUM(C6:C10)</f>
        <v>1567</v>
      </c>
      <c r="D11" s="112">
        <f t="shared" si="0"/>
        <v>100</v>
      </c>
    </row>
    <row r="12" spans="1:5" ht="12.75" customHeight="1" x14ac:dyDescent="0.2"/>
    <row r="13" spans="1:5" ht="12.75" customHeight="1" x14ac:dyDescent="0.2">
      <c r="A13" s="6" t="s">
        <v>97</v>
      </c>
    </row>
    <row r="1048487" ht="12.95" customHeight="1" x14ac:dyDescent="0.2"/>
    <row r="1048488" ht="12.95" customHeight="1" x14ac:dyDescent="0.2"/>
    <row r="1048489" ht="12.95" customHeight="1" x14ac:dyDescent="0.2"/>
    <row r="1048490" ht="12.95" customHeight="1" x14ac:dyDescent="0.2"/>
    <row r="1048491" ht="12.95" customHeight="1" x14ac:dyDescent="0.2"/>
    <row r="1048492" ht="12.95" customHeight="1" x14ac:dyDescent="0.2"/>
    <row r="1048493" ht="12.95" customHeight="1" x14ac:dyDescent="0.2"/>
    <row r="1048494" ht="12.95" customHeight="1" x14ac:dyDescent="0.2"/>
  </sheetData>
  <mergeCells count="2">
    <mergeCell ref="C3:D3"/>
    <mergeCell ref="C4:D4"/>
  </mergeCells>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8501"/>
  <sheetViews>
    <sheetView zoomScaleNormal="100" workbookViewId="0">
      <selection activeCell="A2" sqref="A2"/>
    </sheetView>
  </sheetViews>
  <sheetFormatPr baseColWidth="10" defaultColWidth="9.140625" defaultRowHeight="11.25" x14ac:dyDescent="0.2"/>
  <cols>
    <col min="1" max="1" width="73.42578125" style="6" customWidth="1"/>
    <col min="2" max="2" width="12.7109375" style="6"/>
    <col min="3" max="3" width="11.7109375" style="6"/>
    <col min="4" max="4" width="10.85546875" style="6"/>
    <col min="5" max="5" width="16.42578125" style="6"/>
    <col min="6" max="6" width="9.140625" style="6"/>
    <col min="7" max="8" width="13.7109375" style="6"/>
    <col min="9" max="9" width="14.140625" style="6"/>
    <col min="10" max="10" width="10" style="6"/>
    <col min="11" max="11" width="10.140625" style="6"/>
    <col min="12" max="12" width="9.7109375" style="6"/>
    <col min="13" max="13" width="9.85546875" style="6"/>
    <col min="14" max="16384" width="9.140625" style="6"/>
  </cols>
  <sheetData>
    <row r="1" spans="1:4" x14ac:dyDescent="0.2">
      <c r="A1" s="113" t="s">
        <v>128</v>
      </c>
      <c r="B1" s="113"/>
      <c r="C1" s="114"/>
    </row>
    <row r="2" spans="1:4" ht="22.35" customHeight="1" x14ac:dyDescent="0.2">
      <c r="A2" s="115"/>
      <c r="B2" s="83"/>
      <c r="C2" s="5" t="s">
        <v>15</v>
      </c>
    </row>
    <row r="3" spans="1:4" x14ac:dyDescent="0.2">
      <c r="A3" s="116"/>
      <c r="B3" s="117">
        <v>2017</v>
      </c>
      <c r="C3" s="76">
        <v>2018</v>
      </c>
    </row>
    <row r="4" spans="1:4" ht="33.75" x14ac:dyDescent="0.2">
      <c r="A4" s="82"/>
      <c r="B4" s="78" t="s">
        <v>16</v>
      </c>
      <c r="C4" s="118" t="s">
        <v>17</v>
      </c>
    </row>
    <row r="5" spans="1:4" ht="42.6" customHeight="1" x14ac:dyDescent="0.2">
      <c r="A5" s="119" t="s">
        <v>33</v>
      </c>
      <c r="B5" s="120"/>
      <c r="C5" s="121"/>
    </row>
    <row r="6" spans="1:4" ht="14.85" customHeight="1" x14ac:dyDescent="0.2">
      <c r="A6" s="82" t="s">
        <v>90</v>
      </c>
      <c r="B6" s="81">
        <v>3930.56</v>
      </c>
      <c r="C6" s="122">
        <v>3894.61</v>
      </c>
    </row>
    <row r="7" spans="1:4" ht="14.85" customHeight="1" x14ac:dyDescent="0.2">
      <c r="A7" s="82"/>
      <c r="B7" s="80"/>
      <c r="C7" s="12"/>
    </row>
    <row r="8" spans="1:4" ht="14.85" customHeight="1" x14ac:dyDescent="0.2">
      <c r="A8" s="80" t="s">
        <v>34</v>
      </c>
      <c r="B8" s="123">
        <f>B10+B16+B19+B21</f>
        <v>749.35</v>
      </c>
      <c r="C8" s="124">
        <f>C10+C19+C21+C16</f>
        <v>753.45</v>
      </c>
    </row>
    <row r="9" spans="1:4" ht="14.85" customHeight="1" x14ac:dyDescent="0.2">
      <c r="A9" s="80" t="s">
        <v>35</v>
      </c>
      <c r="C9" s="12"/>
    </row>
    <row r="10" spans="1:4" ht="14.85" customHeight="1" x14ac:dyDescent="0.2">
      <c r="A10" s="80" t="s">
        <v>36</v>
      </c>
      <c r="B10" s="123">
        <f>B11+B12+B13+B14+B15</f>
        <v>680.2</v>
      </c>
      <c r="C10" s="125">
        <f>C11+C12+C13+C14+C15</f>
        <v>682.5</v>
      </c>
    </row>
    <row r="11" spans="1:4" ht="14.85" customHeight="1" x14ac:dyDescent="0.2">
      <c r="A11" s="126" t="s">
        <v>37</v>
      </c>
      <c r="B11" s="127">
        <v>510.5</v>
      </c>
      <c r="C11" s="128">
        <v>512</v>
      </c>
      <c r="D11" s="129"/>
    </row>
    <row r="12" spans="1:4" ht="14.85" customHeight="1" x14ac:dyDescent="0.2">
      <c r="A12" s="126" t="s">
        <v>38</v>
      </c>
      <c r="B12" s="127">
        <v>144.19999999999999</v>
      </c>
      <c r="C12" s="128">
        <v>141.5</v>
      </c>
    </row>
    <row r="13" spans="1:4" ht="14.85" customHeight="1" x14ac:dyDescent="0.2">
      <c r="A13" s="126" t="s">
        <v>39</v>
      </c>
      <c r="B13" s="127">
        <v>8.9</v>
      </c>
      <c r="C13" s="128">
        <v>8.9</v>
      </c>
    </row>
    <row r="14" spans="1:4" ht="14.85" customHeight="1" x14ac:dyDescent="0.2">
      <c r="A14" s="126" t="s">
        <v>40</v>
      </c>
      <c r="B14" s="127">
        <v>16.5</v>
      </c>
      <c r="C14" s="128">
        <v>20</v>
      </c>
    </row>
    <row r="15" spans="1:4" ht="14.85" customHeight="1" x14ac:dyDescent="0.2">
      <c r="A15" s="126" t="s">
        <v>41</v>
      </c>
      <c r="B15" s="127">
        <v>0.1</v>
      </c>
      <c r="C15" s="128">
        <v>0.1</v>
      </c>
    </row>
    <row r="16" spans="1:4" ht="14.85" customHeight="1" x14ac:dyDescent="0.2">
      <c r="A16" s="130" t="s">
        <v>42</v>
      </c>
      <c r="B16" s="131">
        <f>B17+B18</f>
        <v>29.299999999999997</v>
      </c>
      <c r="C16" s="131">
        <f>C17+C18</f>
        <v>29.299999999999997</v>
      </c>
    </row>
    <row r="17" spans="1:5" ht="12.75" customHeight="1" x14ac:dyDescent="0.2">
      <c r="A17" s="126" t="s">
        <v>43</v>
      </c>
      <c r="B17" s="127">
        <v>25.2</v>
      </c>
      <c r="C17" s="132">
        <v>25.4</v>
      </c>
    </row>
    <row r="18" spans="1:5" ht="12.75" customHeight="1" x14ac:dyDescent="0.2">
      <c r="A18" s="126" t="s">
        <v>44</v>
      </c>
      <c r="B18" s="127">
        <v>4.0999999999999996</v>
      </c>
      <c r="C18" s="132">
        <v>3.9</v>
      </c>
    </row>
    <row r="19" spans="1:5" ht="12.75" customHeight="1" x14ac:dyDescent="0.2">
      <c r="A19" s="80" t="s">
        <v>45</v>
      </c>
      <c r="B19" s="131">
        <f>B20</f>
        <v>34</v>
      </c>
      <c r="C19" s="133">
        <f>C20</f>
        <v>35.700000000000003</v>
      </c>
    </row>
    <row r="20" spans="1:5" ht="12.75" customHeight="1" x14ac:dyDescent="0.2">
      <c r="A20" s="82" t="s">
        <v>46</v>
      </c>
      <c r="B20" s="134">
        <v>34</v>
      </c>
      <c r="C20" s="128">
        <v>35.700000000000003</v>
      </c>
    </row>
    <row r="21" spans="1:5" ht="12.75" customHeight="1" x14ac:dyDescent="0.2">
      <c r="A21" s="80" t="s">
        <v>47</v>
      </c>
      <c r="B21" s="131">
        <f>B22</f>
        <v>5.85</v>
      </c>
      <c r="C21" s="133">
        <f>C22</f>
        <v>5.95</v>
      </c>
    </row>
    <row r="22" spans="1:5" ht="12.75" customHeight="1" x14ac:dyDescent="0.2">
      <c r="A22" s="92" t="s">
        <v>48</v>
      </c>
      <c r="B22" s="135">
        <v>5.85</v>
      </c>
      <c r="C22" s="136">
        <v>5.95</v>
      </c>
    </row>
    <row r="23" spans="1:5" ht="12.75" customHeight="1" x14ac:dyDescent="0.2">
      <c r="A23" s="89"/>
      <c r="B23" s="134"/>
      <c r="C23" s="137"/>
    </row>
    <row r="24" spans="1:5" ht="12.75" customHeight="1" x14ac:dyDescent="0.2">
      <c r="A24" s="12" t="s">
        <v>22</v>
      </c>
      <c r="E24" s="1"/>
    </row>
    <row r="25" spans="1:5" ht="12.75" customHeight="1" x14ac:dyDescent="0.2">
      <c r="A25" s="6" t="s">
        <v>97</v>
      </c>
    </row>
    <row r="1048494" ht="12.95" customHeight="1" x14ac:dyDescent="0.2"/>
    <row r="1048495" ht="12.95" customHeight="1" x14ac:dyDescent="0.2"/>
    <row r="1048496" ht="12.95" customHeight="1" x14ac:dyDescent="0.2"/>
    <row r="1048497" ht="12.95" customHeight="1" x14ac:dyDescent="0.2"/>
    <row r="1048498" ht="12.95" customHeight="1" x14ac:dyDescent="0.2"/>
    <row r="1048499" ht="12.95" customHeight="1" x14ac:dyDescent="0.2"/>
    <row r="1048500" ht="12.95" customHeight="1" x14ac:dyDescent="0.2"/>
    <row r="1048501" ht="12.95" customHeight="1" x14ac:dyDescent="0.2"/>
  </sheetData>
  <pageMargins left="0.74791666666666701" right="0.74791666666666701" top="0.98402777777777795" bottom="0.98402777777777795" header="0.51180555555555496" footer="0.51180555555555496"/>
  <pageSetup paperSize="9" firstPageNumber="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16" sqref="D16"/>
    </sheetView>
  </sheetViews>
  <sheetFormatPr baseColWidth="10" defaultColWidth="11.42578125" defaultRowHeight="11.25" x14ac:dyDescent="0.2"/>
  <cols>
    <col min="1" max="1" width="15.7109375" style="138" customWidth="1"/>
    <col min="2" max="2" width="13.7109375" style="138" customWidth="1"/>
    <col min="3" max="3" width="10.7109375" style="138" customWidth="1"/>
    <col min="4" max="16384" width="11.42578125" style="138"/>
  </cols>
  <sheetData>
    <row r="1" spans="1:5" x14ac:dyDescent="0.2">
      <c r="A1" s="31"/>
    </row>
    <row r="2" spans="1:5" x14ac:dyDescent="0.2">
      <c r="A2" s="32" t="s">
        <v>116</v>
      </c>
    </row>
    <row r="3" spans="1:5" ht="15" customHeight="1" x14ac:dyDescent="0.2">
      <c r="A3" s="160"/>
      <c r="B3" s="161" t="s">
        <v>117</v>
      </c>
      <c r="C3" s="161" t="s">
        <v>50</v>
      </c>
      <c r="D3" s="161" t="s">
        <v>49</v>
      </c>
      <c r="E3" s="162" t="s">
        <v>118</v>
      </c>
    </row>
    <row r="4" spans="1:5" ht="22.5" customHeight="1" x14ac:dyDescent="0.2">
      <c r="A4" s="160"/>
      <c r="B4" s="161"/>
      <c r="C4" s="161"/>
      <c r="D4" s="161"/>
      <c r="E4" s="162"/>
    </row>
    <row r="5" spans="1:5" x14ac:dyDescent="0.2">
      <c r="A5" s="160"/>
      <c r="B5" s="161"/>
      <c r="C5" s="161"/>
      <c r="D5" s="161"/>
      <c r="E5" s="162"/>
    </row>
    <row r="6" spans="1:5" x14ac:dyDescent="0.2">
      <c r="A6" s="33" t="s">
        <v>119</v>
      </c>
      <c r="B6" s="34">
        <v>5534.6</v>
      </c>
      <c r="C6" s="34">
        <v>994.4</v>
      </c>
      <c r="D6" s="34">
        <v>514.9</v>
      </c>
      <c r="E6" s="34">
        <v>7043.9</v>
      </c>
    </row>
    <row r="7" spans="1:5" x14ac:dyDescent="0.2">
      <c r="A7" s="33" t="s">
        <v>120</v>
      </c>
      <c r="B7" s="34">
        <v>1668.4</v>
      </c>
      <c r="C7" s="34">
        <v>360.2</v>
      </c>
      <c r="D7" s="34">
        <v>258</v>
      </c>
      <c r="E7" s="34">
        <v>2286.6999999999998</v>
      </c>
    </row>
    <row r="10" spans="1:5" x14ac:dyDescent="0.2">
      <c r="A10" s="36" t="s">
        <v>121</v>
      </c>
    </row>
  </sheetData>
  <mergeCells count="5">
    <mergeCell ref="A3:A5"/>
    <mergeCell ref="B3:B5"/>
    <mergeCell ref="C3:C5"/>
    <mergeCell ref="D3:D5"/>
    <mergeCell ref="E3:E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8498"/>
  <sheetViews>
    <sheetView zoomScaleNormal="100" workbookViewId="0"/>
  </sheetViews>
  <sheetFormatPr baseColWidth="10" defaultColWidth="9.140625" defaultRowHeight="11.25" x14ac:dyDescent="0.2"/>
  <cols>
    <col min="1" max="1" width="41.140625" style="6"/>
    <col min="2" max="2" width="12.7109375" style="6"/>
    <col min="3" max="3" width="17" style="6"/>
    <col min="4" max="4" width="14.7109375" style="6"/>
    <col min="5" max="5" width="14.85546875" style="6"/>
    <col min="6" max="6" width="27.140625" style="6"/>
    <col min="7" max="7" width="10.85546875" style="6"/>
    <col min="8" max="8" width="16.5703125" style="6"/>
    <col min="9" max="9" width="11.140625" style="6"/>
    <col min="10" max="10" width="9.140625" style="6"/>
    <col min="11" max="11" width="16" style="6"/>
    <col min="12" max="12" width="12.28515625" style="6"/>
    <col min="13" max="13" width="11.28515625" style="6"/>
    <col min="14" max="15" width="9.140625" style="6"/>
    <col min="16" max="17" width="13.7109375" style="6"/>
    <col min="18" max="18" width="14.140625" style="6"/>
    <col min="19" max="19" width="10" style="6"/>
    <col min="20" max="20" width="10.140625" style="6"/>
    <col min="21" max="21" width="9.7109375" style="6"/>
    <col min="22" max="22" width="9.85546875" style="6"/>
    <col min="23" max="16384" width="9.140625" style="6"/>
  </cols>
  <sheetData>
    <row r="1" spans="1:6" ht="12.75" customHeight="1" x14ac:dyDescent="0.2">
      <c r="A1" s="95" t="s">
        <v>127</v>
      </c>
    </row>
    <row r="2" spans="1:6" ht="12.75" customHeight="1" x14ac:dyDescent="0.2">
      <c r="F2" s="5" t="s">
        <v>51</v>
      </c>
    </row>
    <row r="3" spans="1:6" ht="12.75" customHeight="1" x14ac:dyDescent="0.2">
      <c r="A3" s="139"/>
      <c r="B3" s="140" t="s">
        <v>52</v>
      </c>
      <c r="C3" s="140" t="s">
        <v>53</v>
      </c>
      <c r="D3" s="140" t="s">
        <v>50</v>
      </c>
      <c r="E3" s="140" t="s">
        <v>49</v>
      </c>
      <c r="F3" s="141" t="s">
        <v>54</v>
      </c>
    </row>
    <row r="4" spans="1:6" ht="12.75" customHeight="1" x14ac:dyDescent="0.2">
      <c r="A4" s="142" t="s">
        <v>55</v>
      </c>
      <c r="B4" s="143">
        <v>37</v>
      </c>
      <c r="C4" s="143">
        <v>36</v>
      </c>
      <c r="D4" s="143">
        <v>60</v>
      </c>
      <c r="E4" s="143">
        <v>29</v>
      </c>
      <c r="F4" s="143">
        <v>39</v>
      </c>
    </row>
    <row r="5" spans="1:6" ht="12.75" customHeight="1" x14ac:dyDescent="0.2">
      <c r="A5" s="7" t="s">
        <v>56</v>
      </c>
      <c r="B5" s="8">
        <v>20</v>
      </c>
      <c r="C5" s="8">
        <v>24</v>
      </c>
      <c r="D5" s="9">
        <v>13</v>
      </c>
      <c r="E5" s="144" t="s">
        <v>57</v>
      </c>
      <c r="F5" s="144" t="s">
        <v>57</v>
      </c>
    </row>
    <row r="6" spans="1:6" ht="12.75" customHeight="1" x14ac:dyDescent="0.2">
      <c r="A6" s="7" t="s">
        <v>58</v>
      </c>
      <c r="B6" s="8">
        <v>10</v>
      </c>
      <c r="C6" s="8">
        <v>8</v>
      </c>
      <c r="D6" s="8">
        <v>17</v>
      </c>
      <c r="E6" s="144" t="s">
        <v>57</v>
      </c>
      <c r="F6" s="144" t="s">
        <v>57</v>
      </c>
    </row>
    <row r="7" spans="1:6" ht="12.75" customHeight="1" x14ac:dyDescent="0.2">
      <c r="A7" s="7" t="s">
        <v>59</v>
      </c>
      <c r="B7" s="8">
        <v>1</v>
      </c>
      <c r="C7" s="8">
        <v>1</v>
      </c>
      <c r="D7" s="8">
        <v>12</v>
      </c>
      <c r="E7" s="144" t="s">
        <v>57</v>
      </c>
      <c r="F7" s="144" t="s">
        <v>57</v>
      </c>
    </row>
    <row r="8" spans="1:6" ht="12.75" customHeight="1" x14ac:dyDescent="0.2">
      <c r="A8" s="7" t="s">
        <v>60</v>
      </c>
      <c r="B8" s="8">
        <v>6</v>
      </c>
      <c r="C8" s="8">
        <v>3</v>
      </c>
      <c r="D8" s="8">
        <v>18</v>
      </c>
      <c r="E8" s="144" t="s">
        <v>57</v>
      </c>
      <c r="F8" s="144" t="s">
        <v>57</v>
      </c>
    </row>
    <row r="9" spans="1:6" ht="12.75" customHeight="1" x14ac:dyDescent="0.2">
      <c r="A9" s="145" t="s">
        <v>61</v>
      </c>
      <c r="B9" s="146">
        <v>56</v>
      </c>
      <c r="C9" s="146">
        <v>59</v>
      </c>
      <c r="D9" s="146">
        <v>40</v>
      </c>
      <c r="E9" s="146">
        <v>71</v>
      </c>
      <c r="F9" s="146">
        <v>56</v>
      </c>
    </row>
    <row r="10" spans="1:6" ht="12.75" customHeight="1" x14ac:dyDescent="0.2">
      <c r="A10" s="7" t="s">
        <v>62</v>
      </c>
      <c r="B10" s="8">
        <v>17</v>
      </c>
      <c r="C10" s="8">
        <v>29</v>
      </c>
      <c r="D10" s="144" t="s">
        <v>57</v>
      </c>
      <c r="E10" s="144" t="s">
        <v>57</v>
      </c>
      <c r="F10" s="144" t="s">
        <v>57</v>
      </c>
    </row>
    <row r="11" spans="1:6" ht="12.75" customHeight="1" x14ac:dyDescent="0.2">
      <c r="A11" s="7" t="s">
        <v>63</v>
      </c>
      <c r="B11" s="8">
        <v>6</v>
      </c>
      <c r="C11" s="8">
        <v>8</v>
      </c>
      <c r="D11" s="144" t="s">
        <v>57</v>
      </c>
      <c r="E11" s="144" t="s">
        <v>57</v>
      </c>
      <c r="F11" s="144" t="s">
        <v>57</v>
      </c>
    </row>
    <row r="12" spans="1:6" ht="12.75" customHeight="1" x14ac:dyDescent="0.2">
      <c r="A12" s="7" t="s">
        <v>64</v>
      </c>
      <c r="B12" s="8">
        <v>7</v>
      </c>
      <c r="C12" s="8">
        <v>5</v>
      </c>
      <c r="D12" s="144" t="s">
        <v>57</v>
      </c>
      <c r="E12" s="144" t="s">
        <v>57</v>
      </c>
      <c r="F12" s="144" t="s">
        <v>57</v>
      </c>
    </row>
    <row r="13" spans="1:6" ht="12.75" customHeight="1" x14ac:dyDescent="0.2">
      <c r="A13" s="7" t="s">
        <v>65</v>
      </c>
      <c r="B13" s="8">
        <v>3</v>
      </c>
      <c r="C13" s="8">
        <v>4</v>
      </c>
      <c r="D13" s="144" t="s">
        <v>57</v>
      </c>
      <c r="E13" s="144" t="s">
        <v>57</v>
      </c>
      <c r="F13" s="144" t="s">
        <v>57</v>
      </c>
    </row>
    <row r="14" spans="1:6" ht="12.75" customHeight="1" x14ac:dyDescent="0.2">
      <c r="A14" s="10" t="s">
        <v>66</v>
      </c>
      <c r="B14" s="11">
        <v>23</v>
      </c>
      <c r="C14" s="11">
        <v>13</v>
      </c>
      <c r="D14" s="147" t="s">
        <v>57</v>
      </c>
      <c r="E14" s="147" t="s">
        <v>57</v>
      </c>
      <c r="F14" s="147" t="s">
        <v>57</v>
      </c>
    </row>
    <row r="15" spans="1:6" ht="12.75" customHeight="1" x14ac:dyDescent="0.2">
      <c r="A15" s="148" t="s">
        <v>75</v>
      </c>
      <c r="B15" s="149">
        <v>7</v>
      </c>
      <c r="C15" s="149">
        <v>5</v>
      </c>
      <c r="D15" s="150">
        <v>0</v>
      </c>
      <c r="E15" s="150">
        <v>0</v>
      </c>
      <c r="F15" s="150">
        <v>5</v>
      </c>
    </row>
    <row r="16" spans="1:6" ht="12.75" customHeight="1" x14ac:dyDescent="0.2">
      <c r="A16" s="151" t="s">
        <v>13</v>
      </c>
      <c r="B16" s="152">
        <v>100</v>
      </c>
      <c r="C16" s="152">
        <v>100</v>
      </c>
      <c r="D16" s="153">
        <v>100</v>
      </c>
      <c r="E16" s="153">
        <v>100</v>
      </c>
      <c r="F16" s="153">
        <v>100</v>
      </c>
    </row>
    <row r="17" spans="1:1" ht="12.75" customHeight="1" x14ac:dyDescent="0.2">
      <c r="A17" s="6" t="s">
        <v>76</v>
      </c>
    </row>
    <row r="18" spans="1:1" ht="12.75" customHeight="1" x14ac:dyDescent="0.2">
      <c r="A18" s="6" t="s">
        <v>67</v>
      </c>
    </row>
    <row r="19" spans="1:1" ht="12.75" customHeight="1" x14ac:dyDescent="0.2">
      <c r="A19" s="6" t="s">
        <v>68</v>
      </c>
    </row>
    <row r="20" spans="1:1" ht="12.75" customHeight="1" x14ac:dyDescent="0.2">
      <c r="A20" s="6" t="s">
        <v>101</v>
      </c>
    </row>
    <row r="1048491" ht="12.95" customHeight="1" x14ac:dyDescent="0.2"/>
    <row r="1048492" ht="12.95" customHeight="1" x14ac:dyDescent="0.2"/>
    <row r="1048493" ht="12.95" customHeight="1" x14ac:dyDescent="0.2"/>
    <row r="1048494" ht="12.95" customHeight="1" x14ac:dyDescent="0.2"/>
    <row r="1048495" ht="12.95" customHeight="1" x14ac:dyDescent="0.2"/>
    <row r="1048496" ht="12.95" customHeight="1" x14ac:dyDescent="0.2"/>
    <row r="1048497" ht="12.95" customHeight="1" x14ac:dyDescent="0.2"/>
    <row r="1048498" ht="12.95" customHeight="1" x14ac:dyDescent="0.2"/>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0"/>
  <sheetViews>
    <sheetView zoomScaleNormal="100" workbookViewId="0"/>
  </sheetViews>
  <sheetFormatPr baseColWidth="10" defaultColWidth="9.140625" defaultRowHeight="11.25" x14ac:dyDescent="0.2"/>
  <cols>
    <col min="1" max="1" width="68.42578125" style="6" customWidth="1"/>
    <col min="2" max="1025" width="11.5703125" style="6"/>
    <col min="1026" max="16384" width="9.140625" style="6"/>
  </cols>
  <sheetData>
    <row r="1" spans="1:6" x14ac:dyDescent="0.2">
      <c r="A1" s="1" t="s">
        <v>102</v>
      </c>
    </row>
    <row r="3" spans="1:6" x14ac:dyDescent="0.2">
      <c r="E3" s="5" t="s">
        <v>77</v>
      </c>
    </row>
    <row r="4" spans="1:6" x14ac:dyDescent="0.2">
      <c r="B4" s="1">
        <v>2014</v>
      </c>
      <c r="C4" s="1">
        <v>2015</v>
      </c>
      <c r="D4" s="1">
        <v>2016</v>
      </c>
      <c r="E4" s="1">
        <v>2017</v>
      </c>
      <c r="F4" s="1">
        <v>2018</v>
      </c>
    </row>
    <row r="5" spans="1:6" x14ac:dyDescent="0.2">
      <c r="A5" s="6" t="s">
        <v>103</v>
      </c>
      <c r="B5" s="154">
        <v>5606.6636600521142</v>
      </c>
      <c r="C5" s="154">
        <v>5113.679748241404</v>
      </c>
      <c r="D5" s="154">
        <v>4995.5052109592125</v>
      </c>
      <c r="E5" s="154"/>
      <c r="F5" s="154"/>
    </row>
    <row r="6" spans="1:6" x14ac:dyDescent="0.2">
      <c r="A6" s="6" t="s">
        <v>104</v>
      </c>
      <c r="B6" s="154">
        <v>3523.0507115654441</v>
      </c>
      <c r="C6" s="154">
        <v>3434.4619455019038</v>
      </c>
      <c r="D6" s="154">
        <v>3462.3687770000006</v>
      </c>
      <c r="E6" s="154">
        <v>3597.4286079999997</v>
      </c>
      <c r="F6" s="154">
        <v>3603.5807200000004</v>
      </c>
    </row>
    <row r="7" spans="1:6" x14ac:dyDescent="0.2">
      <c r="A7" s="6" t="s">
        <v>105</v>
      </c>
      <c r="B7" s="154">
        <v>3697.1336941270793</v>
      </c>
      <c r="C7" s="154">
        <v>3741.3644560208377</v>
      </c>
      <c r="D7" s="154">
        <v>3925.3</v>
      </c>
      <c r="E7" s="154">
        <v>4260.2499999999991</v>
      </c>
      <c r="F7" s="154">
        <v>4283.2299999999996</v>
      </c>
    </row>
    <row r="8" spans="1:6" x14ac:dyDescent="0.2">
      <c r="A8" s="6" t="s">
        <v>106</v>
      </c>
      <c r="B8" s="154">
        <v>1357.6077370214473</v>
      </c>
      <c r="C8" s="154">
        <v>1258.8966698215158</v>
      </c>
      <c r="D8" s="154">
        <v>1242.0954775561013</v>
      </c>
      <c r="E8" s="154"/>
      <c r="F8" s="154"/>
    </row>
    <row r="9" spans="1:6" x14ac:dyDescent="0.2">
      <c r="A9" s="6" t="s">
        <v>107</v>
      </c>
      <c r="B9" s="154">
        <v>1612.226899178193</v>
      </c>
      <c r="C9" s="154">
        <v>1550.4715664377936</v>
      </c>
      <c r="D9" s="154">
        <v>1579.8316145635144</v>
      </c>
      <c r="E9" s="154"/>
      <c r="F9" s="154"/>
    </row>
    <row r="10" spans="1:6" x14ac:dyDescent="0.2">
      <c r="A10" s="6" t="s">
        <v>49</v>
      </c>
      <c r="B10" s="154">
        <v>774.70936059330529</v>
      </c>
      <c r="C10" s="154">
        <v>744.9951122488319</v>
      </c>
      <c r="D10" s="154">
        <v>716.9474545556684</v>
      </c>
      <c r="E10" s="154"/>
      <c r="F10" s="154"/>
    </row>
    <row r="38" spans="1:1" x14ac:dyDescent="0.2">
      <c r="A38" s="155" t="s">
        <v>108</v>
      </c>
    </row>
    <row r="39" spans="1:1" x14ac:dyDescent="0.2">
      <c r="A39" s="155" t="s">
        <v>109</v>
      </c>
    </row>
    <row r="40" spans="1:1" x14ac:dyDescent="0.2">
      <c r="A40" s="155" t="s">
        <v>110</v>
      </c>
    </row>
    <row r="41" spans="1:1" x14ac:dyDescent="0.2">
      <c r="A41" s="6" t="s">
        <v>111</v>
      </c>
    </row>
    <row r="43" spans="1:1" x14ac:dyDescent="0.2">
      <c r="A43" s="6" t="s">
        <v>112</v>
      </c>
    </row>
    <row r="45" spans="1:1" x14ac:dyDescent="0.2">
      <c r="A45" s="6" t="s">
        <v>113</v>
      </c>
    </row>
    <row r="46" spans="1:1" x14ac:dyDescent="0.2">
      <c r="A46" s="6" t="s">
        <v>69</v>
      </c>
    </row>
    <row r="47" spans="1:1" x14ac:dyDescent="0.2">
      <c r="A47" s="6" t="s">
        <v>70</v>
      </c>
    </row>
    <row r="49" spans="1:1" x14ac:dyDescent="0.2">
      <c r="A49" s="6" t="s">
        <v>114</v>
      </c>
    </row>
    <row r="50" spans="1:1" x14ac:dyDescent="0.2">
      <c r="A50" s="12" t="s">
        <v>115</v>
      </c>
    </row>
  </sheetData>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workbookViewId="0"/>
  </sheetViews>
  <sheetFormatPr baseColWidth="10" defaultRowHeight="11.25" x14ac:dyDescent="0.2"/>
  <cols>
    <col min="1" max="1" width="23.7109375" style="16" customWidth="1"/>
    <col min="2" max="3" width="5.7109375" style="16" bestFit="1" customWidth="1"/>
    <col min="4" max="4" width="6.28515625" style="16" customWidth="1"/>
    <col min="5" max="5" width="5.42578125" style="16" customWidth="1"/>
    <col min="6" max="6" width="6" style="16" customWidth="1"/>
    <col min="7" max="7" width="6.140625" style="16" customWidth="1"/>
    <col min="8" max="8" width="5.85546875" style="16" customWidth="1"/>
    <col min="9" max="9" width="5.5703125" style="16" customWidth="1"/>
    <col min="10" max="10" width="6" style="16" customWidth="1"/>
    <col min="11" max="11" width="5.85546875" style="16" customWidth="1"/>
    <col min="12" max="12" width="5.42578125" style="16" customWidth="1"/>
    <col min="13" max="13" width="11.42578125" style="16"/>
    <col min="14" max="15" width="12" style="16" bestFit="1" customWidth="1"/>
    <col min="16" max="16384" width="11.42578125" style="16"/>
  </cols>
  <sheetData>
    <row r="1" spans="1:19" x14ac:dyDescent="0.2">
      <c r="A1" s="14" t="s">
        <v>96</v>
      </c>
      <c r="B1" s="15"/>
      <c r="C1" s="15"/>
      <c r="D1" s="15"/>
      <c r="E1" s="15"/>
      <c r="F1" s="15"/>
      <c r="G1" s="15"/>
      <c r="H1" s="15"/>
      <c r="I1" s="15"/>
      <c r="J1" s="15"/>
      <c r="K1" s="15"/>
      <c r="L1" s="15"/>
      <c r="M1" s="15"/>
      <c r="N1" s="15"/>
      <c r="O1" s="15"/>
      <c r="P1" s="15"/>
    </row>
    <row r="2" spans="1:19" x14ac:dyDescent="0.2">
      <c r="A2" s="17" t="s">
        <v>93</v>
      </c>
      <c r="B2" s="15"/>
      <c r="C2" s="15"/>
      <c r="D2" s="15"/>
      <c r="E2" s="15"/>
      <c r="F2" s="15"/>
      <c r="G2" s="15"/>
      <c r="H2" s="15"/>
      <c r="I2" s="15"/>
      <c r="J2" s="15"/>
      <c r="K2" s="15"/>
      <c r="L2" s="15"/>
      <c r="M2" s="15"/>
      <c r="N2" s="15"/>
      <c r="O2" s="15"/>
      <c r="P2" s="15"/>
    </row>
    <row r="3" spans="1:19" x14ac:dyDescent="0.2">
      <c r="A3" s="15"/>
      <c r="B3" s="18">
        <v>2006</v>
      </c>
      <c r="C3" s="18">
        <v>2007</v>
      </c>
      <c r="D3" s="18">
        <v>2008</v>
      </c>
      <c r="E3" s="18">
        <v>2009</v>
      </c>
      <c r="F3" s="18">
        <v>2010</v>
      </c>
      <c r="G3" s="18">
        <v>2011</v>
      </c>
      <c r="H3" s="18">
        <v>2012</v>
      </c>
      <c r="I3" s="18">
        <v>2013</v>
      </c>
      <c r="J3" s="18">
        <v>2014</v>
      </c>
      <c r="K3" s="18">
        <v>2015</v>
      </c>
      <c r="L3" s="18">
        <v>2016</v>
      </c>
      <c r="M3" s="15"/>
      <c r="N3" s="18" t="s">
        <v>94</v>
      </c>
      <c r="O3" s="37" t="s">
        <v>122</v>
      </c>
      <c r="P3" s="15"/>
    </row>
    <row r="4" spans="1:19" x14ac:dyDescent="0.2">
      <c r="A4" s="19" t="s">
        <v>13</v>
      </c>
      <c r="B4" s="20">
        <f>SUM(B5:B9)</f>
        <v>10816.479346244263</v>
      </c>
      <c r="C4" s="20">
        <f t="shared" ref="C4:L4" si="0">SUM(C5:C9)</f>
        <v>10787.085373924554</v>
      </c>
      <c r="D4" s="20">
        <f t="shared" si="0"/>
        <v>10150.197618281301</v>
      </c>
      <c r="E4" s="20">
        <f t="shared" si="0"/>
        <v>8712.1914460285116</v>
      </c>
      <c r="F4" s="20">
        <f t="shared" si="0"/>
        <v>8913.7035159961997</v>
      </c>
      <c r="G4" s="20">
        <f t="shared" si="0"/>
        <v>8762.5128735394483</v>
      </c>
      <c r="H4" s="20">
        <f t="shared" si="0"/>
        <v>9324.0553752535507</v>
      </c>
      <c r="I4" s="20">
        <f t="shared" si="0"/>
        <v>9363.2945907902686</v>
      </c>
      <c r="J4" s="20">
        <f t="shared" si="0"/>
        <v>9220.2480992396959</v>
      </c>
      <c r="K4" s="20">
        <f t="shared" si="0"/>
        <v>9146.4340000000011</v>
      </c>
      <c r="L4" s="20">
        <f t="shared" si="0"/>
        <v>9885</v>
      </c>
      <c r="M4" s="15"/>
      <c r="N4" s="21">
        <v>-2.5314643066564061E-2</v>
      </c>
      <c r="O4" s="38">
        <f>(L4-B4)/B4</f>
        <v>-8.611668514558711E-2</v>
      </c>
      <c r="P4" s="15"/>
      <c r="R4" s="22"/>
    </row>
    <row r="5" spans="1:19" x14ac:dyDescent="0.2">
      <c r="A5" s="15" t="s">
        <v>30</v>
      </c>
      <c r="B5" s="23">
        <v>5463.751931042204</v>
      </c>
      <c r="C5" s="23">
        <v>5294.0919920582401</v>
      </c>
      <c r="D5" s="23">
        <v>4941.8264134749497</v>
      </c>
      <c r="E5" s="23">
        <v>4026.9589452245687</v>
      </c>
      <c r="F5" s="23">
        <v>3820.611973392462</v>
      </c>
      <c r="G5" s="23">
        <v>3619.3663530141666</v>
      </c>
      <c r="H5" s="23">
        <v>3260.4221095334692</v>
      </c>
      <c r="I5" s="23">
        <v>2960.2756887190835</v>
      </c>
      <c r="J5" s="23">
        <v>2688.9049619847942</v>
      </c>
      <c r="K5" s="23">
        <v>2454.4100000000003</v>
      </c>
      <c r="L5" s="23">
        <v>2286</v>
      </c>
      <c r="M5" s="24"/>
      <c r="N5" s="21">
        <v>-6.8615268027754237E-2</v>
      </c>
      <c r="O5" s="38">
        <f t="shared" ref="O5:O9" si="1">(L5-B5)/B5</f>
        <v>-0.58160618767991024</v>
      </c>
      <c r="P5" s="15"/>
      <c r="Q5" s="25"/>
      <c r="S5" s="22"/>
    </row>
    <row r="6" spans="1:19" x14ac:dyDescent="0.2">
      <c r="A6" s="15" t="s">
        <v>71</v>
      </c>
      <c r="B6" s="23">
        <v>3919.5018470838468</v>
      </c>
      <c r="C6" s="23">
        <v>3996.8129274211342</v>
      </c>
      <c r="D6" s="23">
        <v>3735.9261881772345</v>
      </c>
      <c r="E6" s="23">
        <v>3322.5095937399506</v>
      </c>
      <c r="F6" s="23">
        <v>3639.7358251504597</v>
      </c>
      <c r="G6" s="23">
        <v>3621.4381139489201</v>
      </c>
      <c r="H6" s="23">
        <v>3390.4732251521305</v>
      </c>
      <c r="I6" s="23">
        <v>3242.3026342248145</v>
      </c>
      <c r="J6" s="23">
        <v>3229.0912364945984</v>
      </c>
      <c r="K6" s="23">
        <v>3247.8356000000003</v>
      </c>
      <c r="L6" s="23">
        <v>3253</v>
      </c>
      <c r="M6" s="15"/>
      <c r="N6" s="21">
        <v>1.5901051149262786E-3</v>
      </c>
      <c r="O6" s="38">
        <f t="shared" si="1"/>
        <v>-0.17004759101714204</v>
      </c>
      <c r="P6" s="15"/>
    </row>
    <row r="7" spans="1:19" x14ac:dyDescent="0.2">
      <c r="A7" s="15" t="s">
        <v>72</v>
      </c>
      <c r="B7" s="23">
        <v>950.99787305496488</v>
      </c>
      <c r="C7" s="23">
        <v>889.53121553055382</v>
      </c>
      <c r="D7" s="23">
        <v>837.25158244823524</v>
      </c>
      <c r="E7" s="23">
        <v>762.43756029585165</v>
      </c>
      <c r="F7" s="23">
        <v>786.96990814063997</v>
      </c>
      <c r="G7" s="23">
        <v>774.8385895977666</v>
      </c>
      <c r="H7" s="23">
        <v>750.84198782961471</v>
      </c>
      <c r="I7" s="23">
        <v>741.32797104363578</v>
      </c>
      <c r="J7" s="23">
        <v>727.59783913565434</v>
      </c>
      <c r="K7" s="23">
        <v>721.29600000000005</v>
      </c>
      <c r="L7" s="23">
        <v>712</v>
      </c>
      <c r="M7" s="15"/>
      <c r="N7" s="21">
        <v>-1.288791286794887E-2</v>
      </c>
      <c r="O7" s="38">
        <f t="shared" si="1"/>
        <v>-0.25131273142306126</v>
      </c>
      <c r="P7" s="15"/>
    </row>
    <row r="8" spans="1:19" x14ac:dyDescent="0.2">
      <c r="A8" s="15" t="s">
        <v>123</v>
      </c>
      <c r="B8" s="23">
        <v>390.26799507444315</v>
      </c>
      <c r="C8" s="23">
        <v>508.30355173174502</v>
      </c>
      <c r="D8" s="23">
        <v>554.5851303508208</v>
      </c>
      <c r="E8" s="23">
        <v>517.59845642619791</v>
      </c>
      <c r="F8" s="23">
        <v>571.18783655369032</v>
      </c>
      <c r="G8" s="23">
        <v>638.10236790404315</v>
      </c>
      <c r="H8" s="23">
        <v>1815.635496957404</v>
      </c>
      <c r="I8" s="23">
        <v>2327.7295395133724</v>
      </c>
      <c r="J8" s="23">
        <v>2493.4757903161267</v>
      </c>
      <c r="K8" s="23">
        <v>2640.7448000000004</v>
      </c>
      <c r="L8" s="23">
        <v>3544</v>
      </c>
      <c r="M8" s="15"/>
      <c r="N8" s="21">
        <f>L8/K8-1</f>
        <v>0.34204562288639151</v>
      </c>
      <c r="O8" s="38">
        <f t="shared" si="1"/>
        <v>8.0809393666113625</v>
      </c>
      <c r="P8" s="15"/>
    </row>
    <row r="9" spans="1:19" ht="10.5" customHeight="1" x14ac:dyDescent="0.2">
      <c r="A9" s="26" t="s">
        <v>73</v>
      </c>
      <c r="B9" s="27">
        <v>91.959699988805568</v>
      </c>
      <c r="C9" s="27">
        <v>98.345687182881107</v>
      </c>
      <c r="D9" s="27">
        <v>80.608303830061161</v>
      </c>
      <c r="E9" s="27">
        <v>82.686890341944476</v>
      </c>
      <c r="F9" s="27">
        <v>95.197972758948382</v>
      </c>
      <c r="G9" s="27">
        <v>108.7674490745528</v>
      </c>
      <c r="H9" s="27">
        <v>106.68255578093309</v>
      </c>
      <c r="I9" s="27">
        <v>91.658757289362569</v>
      </c>
      <c r="J9" s="27">
        <v>81.178271308523421</v>
      </c>
      <c r="K9" s="27">
        <v>82.147600000000011</v>
      </c>
      <c r="L9" s="27">
        <v>90</v>
      </c>
      <c r="M9" s="15"/>
      <c r="N9" s="21">
        <v>9.55889155617448E-2</v>
      </c>
      <c r="O9" s="38">
        <f t="shared" si="1"/>
        <v>-2.1310421728693393E-2</v>
      </c>
      <c r="P9" s="15"/>
    </row>
    <row r="10" spans="1:19" x14ac:dyDescent="0.2">
      <c r="A10" s="15" t="s">
        <v>74</v>
      </c>
      <c r="B10" s="15"/>
      <c r="C10" s="15"/>
      <c r="D10" s="15"/>
      <c r="E10" s="15"/>
      <c r="F10" s="15"/>
      <c r="G10" s="15"/>
      <c r="H10" s="15"/>
      <c r="I10" s="15"/>
      <c r="J10" s="15"/>
      <c r="K10" s="15"/>
      <c r="L10" s="15"/>
      <c r="M10" s="15"/>
      <c r="N10" s="15"/>
      <c r="O10" s="15"/>
      <c r="P10" s="15"/>
    </row>
    <row r="11" spans="1:19" x14ac:dyDescent="0.2">
      <c r="A11" s="15" t="s">
        <v>124</v>
      </c>
      <c r="B11" s="15"/>
      <c r="C11" s="15"/>
      <c r="D11" s="15"/>
      <c r="E11" s="15"/>
      <c r="F11" s="15"/>
      <c r="G11" s="15"/>
      <c r="H11" s="15"/>
      <c r="I11" s="15"/>
      <c r="J11" s="15"/>
      <c r="K11" s="15"/>
      <c r="L11" s="15"/>
      <c r="M11" s="15"/>
      <c r="N11" s="15"/>
      <c r="O11" s="15"/>
      <c r="P11" s="15"/>
    </row>
    <row r="12" spans="1:19" x14ac:dyDescent="0.2">
      <c r="A12" s="15"/>
      <c r="B12" s="15"/>
      <c r="C12" s="15"/>
      <c r="D12" s="15"/>
      <c r="E12" s="15"/>
      <c r="F12" s="15"/>
      <c r="G12" s="15"/>
      <c r="H12" s="15"/>
      <c r="I12" s="15"/>
      <c r="J12" s="15"/>
      <c r="K12" s="15"/>
      <c r="L12" s="15"/>
      <c r="M12" s="15"/>
      <c r="N12" s="15"/>
      <c r="O12" s="15"/>
      <c r="P12" s="15"/>
    </row>
    <row r="13" spans="1:19" x14ac:dyDescent="0.2">
      <c r="A13" s="17" t="s">
        <v>95</v>
      </c>
      <c r="B13" s="15"/>
      <c r="C13" s="15"/>
      <c r="D13" s="15"/>
      <c r="E13" s="15"/>
      <c r="F13" s="15"/>
      <c r="G13" s="15"/>
      <c r="H13" s="15"/>
      <c r="I13" s="15"/>
      <c r="J13" s="15"/>
      <c r="K13" s="15"/>
      <c r="L13" s="15"/>
      <c r="N13" s="15"/>
      <c r="O13" s="15"/>
      <c r="P13" s="15"/>
    </row>
    <row r="14" spans="1:19" ht="12.75" x14ac:dyDescent="0.2">
      <c r="A14" s="15"/>
      <c r="B14" s="40"/>
      <c r="C14" s="40"/>
      <c r="D14" s="40"/>
      <c r="E14" s="39"/>
      <c r="F14" s="40"/>
      <c r="G14" s="40"/>
      <c r="H14" s="40"/>
      <c r="I14" s="40"/>
      <c r="J14" s="40"/>
      <c r="K14" s="40"/>
      <c r="L14" s="40"/>
      <c r="M14" s="15"/>
      <c r="N14" s="15"/>
      <c r="O14" s="15"/>
      <c r="P14" s="15"/>
    </row>
    <row r="15" spans="1:19" ht="12.75" x14ac:dyDescent="0.2">
      <c r="A15" s="15"/>
      <c r="B15" s="13"/>
      <c r="C15" s="13"/>
      <c r="D15" s="13"/>
      <c r="E15" s="13"/>
      <c r="F15" s="13"/>
      <c r="G15" s="13"/>
      <c r="H15" s="13"/>
      <c r="I15" s="13"/>
      <c r="J15" s="13"/>
      <c r="K15" s="13"/>
      <c r="L15" s="13"/>
      <c r="M15" s="15"/>
      <c r="N15" s="15"/>
      <c r="O15" s="15"/>
      <c r="P15" s="15"/>
    </row>
    <row r="16" spans="1:19" x14ac:dyDescent="0.2">
      <c r="A16" s="15"/>
      <c r="B16" s="15"/>
      <c r="C16" s="15"/>
      <c r="D16" s="15"/>
      <c r="E16" s="15"/>
      <c r="F16" s="15"/>
      <c r="G16" s="15"/>
      <c r="H16" s="15"/>
      <c r="I16" s="15"/>
      <c r="J16" s="15"/>
      <c r="K16" s="15"/>
      <c r="L16" s="15"/>
      <c r="M16" s="15"/>
      <c r="N16" s="15"/>
      <c r="O16" s="15"/>
      <c r="P16" s="15"/>
    </row>
    <row r="17" spans="1:20" x14ac:dyDescent="0.2">
      <c r="A17" s="14" t="s">
        <v>96</v>
      </c>
      <c r="B17" s="15"/>
      <c r="C17" s="15"/>
      <c r="D17" s="15"/>
      <c r="E17" s="15"/>
      <c r="F17" s="15"/>
      <c r="G17" s="15"/>
      <c r="H17" s="15"/>
      <c r="I17" s="15"/>
      <c r="J17" s="15"/>
      <c r="K17" s="15"/>
      <c r="L17" s="15"/>
      <c r="M17" s="15"/>
      <c r="N17" s="15"/>
      <c r="O17" s="15"/>
      <c r="P17" s="15"/>
    </row>
    <row r="18" spans="1:20" x14ac:dyDescent="0.2">
      <c r="A18" s="17" t="s">
        <v>93</v>
      </c>
      <c r="B18" s="15"/>
      <c r="C18" s="15"/>
      <c r="D18" s="15"/>
      <c r="E18" s="15"/>
      <c r="F18" s="15"/>
      <c r="G18" s="15"/>
      <c r="H18" s="15"/>
      <c r="I18" s="15"/>
      <c r="J18" s="15"/>
      <c r="K18" s="15"/>
      <c r="L18" s="15"/>
      <c r="M18" s="15"/>
      <c r="N18" s="15"/>
      <c r="O18" s="15"/>
      <c r="P18" s="15"/>
    </row>
    <row r="19" spans="1:20" x14ac:dyDescent="0.2">
      <c r="A19" s="15"/>
      <c r="B19" s="15"/>
      <c r="C19" s="15"/>
      <c r="D19" s="15"/>
      <c r="E19" s="15"/>
      <c r="F19" s="15"/>
      <c r="G19" s="15"/>
      <c r="H19" s="15"/>
      <c r="I19" s="15"/>
      <c r="J19" s="15"/>
      <c r="K19" s="15"/>
      <c r="L19" s="15"/>
      <c r="M19" s="15"/>
      <c r="N19" s="15"/>
      <c r="O19" s="15"/>
      <c r="P19" s="15"/>
    </row>
    <row r="20" spans="1:20" x14ac:dyDescent="0.2">
      <c r="A20" s="15"/>
      <c r="B20" s="15"/>
      <c r="C20" s="15"/>
      <c r="D20" s="15"/>
      <c r="E20" s="15"/>
      <c r="F20" s="15"/>
      <c r="G20" s="15"/>
      <c r="H20" s="15"/>
      <c r="I20" s="15"/>
      <c r="J20" s="15"/>
      <c r="K20" s="15"/>
      <c r="L20" s="15"/>
      <c r="M20" s="15"/>
      <c r="N20" s="15"/>
      <c r="O20" s="15"/>
      <c r="P20" s="15"/>
    </row>
    <row r="21" spans="1:20" x14ac:dyDescent="0.2">
      <c r="A21" s="15"/>
      <c r="B21" s="15"/>
      <c r="C21" s="15"/>
      <c r="D21" s="15"/>
      <c r="E21" s="15"/>
      <c r="F21" s="15"/>
      <c r="G21" s="15"/>
      <c r="H21" s="15"/>
      <c r="I21" s="15"/>
      <c r="J21" s="15"/>
      <c r="K21" s="15"/>
      <c r="L21" s="15"/>
      <c r="M21" s="15"/>
      <c r="N21" s="15"/>
      <c r="O21" s="15"/>
      <c r="P21" s="15"/>
    </row>
    <row r="22" spans="1:20" x14ac:dyDescent="0.2">
      <c r="A22" s="15"/>
      <c r="B22" s="15"/>
      <c r="C22" s="15"/>
      <c r="D22" s="15"/>
      <c r="E22" s="15"/>
      <c r="F22" s="15"/>
      <c r="G22" s="15"/>
      <c r="H22" s="15"/>
      <c r="I22" s="15"/>
      <c r="J22" s="15"/>
      <c r="K22" s="15"/>
      <c r="L22" s="15"/>
      <c r="M22" s="15"/>
      <c r="N22" s="15"/>
      <c r="O22" s="15"/>
      <c r="P22" s="15"/>
      <c r="T22" s="28"/>
    </row>
    <row r="23" spans="1:20" x14ac:dyDescent="0.2">
      <c r="A23" s="15"/>
      <c r="B23" s="15"/>
      <c r="C23" s="15"/>
      <c r="D23" s="15"/>
      <c r="E23" s="15"/>
      <c r="F23" s="15"/>
      <c r="G23" s="15"/>
      <c r="H23" s="15"/>
      <c r="I23" s="15"/>
      <c r="J23" s="15"/>
      <c r="K23" s="15"/>
      <c r="L23" s="15"/>
      <c r="M23" s="15"/>
      <c r="N23" s="15"/>
      <c r="O23" s="15"/>
      <c r="P23" s="15"/>
    </row>
    <row r="24" spans="1:20" x14ac:dyDescent="0.2">
      <c r="A24" s="15"/>
      <c r="B24" s="15"/>
      <c r="C24" s="15"/>
      <c r="D24" s="15"/>
      <c r="E24" s="15"/>
      <c r="F24" s="15"/>
      <c r="G24" s="15"/>
      <c r="H24" s="15"/>
      <c r="I24" s="15"/>
      <c r="J24" s="15"/>
      <c r="K24" s="15"/>
      <c r="L24" s="15"/>
      <c r="M24" s="15"/>
      <c r="N24" s="15"/>
      <c r="O24" s="15"/>
      <c r="P24" s="15"/>
    </row>
    <row r="25" spans="1:20" x14ac:dyDescent="0.2">
      <c r="A25" s="15"/>
      <c r="B25" s="15"/>
      <c r="C25" s="15"/>
      <c r="D25" s="15"/>
      <c r="E25" s="15"/>
      <c r="F25" s="15"/>
      <c r="G25" s="15"/>
      <c r="H25" s="15"/>
      <c r="I25" s="15"/>
      <c r="J25" s="15"/>
      <c r="K25" s="15"/>
      <c r="L25" s="15"/>
      <c r="M25" s="15"/>
      <c r="N25" s="15"/>
      <c r="O25" s="15"/>
      <c r="P25" s="15"/>
    </row>
    <row r="26" spans="1:20" x14ac:dyDescent="0.2">
      <c r="A26" s="15"/>
      <c r="B26" s="15"/>
      <c r="C26" s="15"/>
      <c r="D26" s="15"/>
      <c r="E26" s="15"/>
      <c r="F26" s="15"/>
      <c r="G26" s="15"/>
      <c r="H26" s="15"/>
      <c r="I26" s="15"/>
      <c r="J26" s="15"/>
      <c r="K26" s="15"/>
      <c r="L26" s="15"/>
      <c r="M26" s="15"/>
      <c r="N26" s="15"/>
      <c r="O26" s="15"/>
      <c r="P26" s="15"/>
    </row>
    <row r="27" spans="1:20" x14ac:dyDescent="0.2">
      <c r="A27" s="15"/>
      <c r="B27" s="15"/>
      <c r="C27" s="15"/>
      <c r="D27" s="15"/>
      <c r="E27" s="15"/>
      <c r="F27" s="15"/>
      <c r="G27" s="15"/>
      <c r="H27" s="15"/>
      <c r="I27" s="15"/>
      <c r="J27" s="15"/>
      <c r="K27" s="15"/>
      <c r="L27" s="15"/>
      <c r="M27" s="15"/>
      <c r="N27" s="15"/>
      <c r="O27" s="18" t="s">
        <v>94</v>
      </c>
      <c r="P27" s="15"/>
    </row>
    <row r="28" spans="1:20" x14ac:dyDescent="0.2">
      <c r="A28" s="15"/>
      <c r="B28" s="15"/>
      <c r="C28" s="15"/>
      <c r="D28" s="15"/>
      <c r="E28" s="15"/>
      <c r="F28" s="15"/>
      <c r="G28" s="15"/>
      <c r="H28" s="15"/>
      <c r="I28" s="15"/>
      <c r="J28" s="15"/>
      <c r="K28" s="15"/>
      <c r="L28" s="15"/>
      <c r="M28" s="15"/>
      <c r="N28" s="29" t="s">
        <v>13</v>
      </c>
      <c r="O28" s="21">
        <v>-2.5314643066564061E-2</v>
      </c>
      <c r="P28" s="15"/>
    </row>
    <row r="29" spans="1:20" x14ac:dyDescent="0.2">
      <c r="A29" s="15"/>
      <c r="B29" s="15"/>
      <c r="C29" s="15"/>
      <c r="D29" s="15"/>
      <c r="E29" s="15"/>
      <c r="F29" s="15"/>
      <c r="G29" s="15"/>
      <c r="H29" s="15"/>
      <c r="I29" s="15"/>
      <c r="J29" s="15"/>
      <c r="K29" s="15"/>
      <c r="L29" s="15"/>
      <c r="M29" s="15"/>
      <c r="N29" s="30" t="s">
        <v>30</v>
      </c>
      <c r="O29" s="21">
        <v>-6.8615268027754237E-2</v>
      </c>
      <c r="P29" s="15"/>
    </row>
    <row r="30" spans="1:20" x14ac:dyDescent="0.2">
      <c r="A30" s="15"/>
      <c r="B30" s="15"/>
      <c r="C30" s="15"/>
      <c r="D30" s="15"/>
      <c r="E30" s="15"/>
      <c r="F30" s="15"/>
      <c r="G30" s="15"/>
      <c r="H30" s="15"/>
      <c r="I30" s="15"/>
      <c r="J30" s="15"/>
      <c r="K30" s="15"/>
      <c r="L30" s="15"/>
      <c r="M30" s="15"/>
      <c r="N30" s="30" t="s">
        <v>71</v>
      </c>
      <c r="O30" s="21">
        <v>1.5901051149262786E-3</v>
      </c>
      <c r="P30" s="15"/>
    </row>
    <row r="31" spans="1:20" x14ac:dyDescent="0.2">
      <c r="A31" s="15"/>
      <c r="B31" s="15"/>
      <c r="C31" s="15"/>
      <c r="D31" s="15"/>
      <c r="E31" s="15"/>
      <c r="F31" s="15"/>
      <c r="G31" s="15"/>
      <c r="H31" s="15"/>
      <c r="I31" s="15"/>
      <c r="J31" s="15"/>
      <c r="K31" s="15"/>
      <c r="L31" s="15"/>
      <c r="M31" s="15"/>
      <c r="N31" s="30" t="s">
        <v>72</v>
      </c>
      <c r="O31" s="21">
        <v>-1.288791286794887E-2</v>
      </c>
      <c r="P31" s="15"/>
    </row>
    <row r="32" spans="1:20" x14ac:dyDescent="0.2">
      <c r="A32" s="15"/>
      <c r="B32" s="15"/>
      <c r="C32" s="15"/>
      <c r="D32" s="15"/>
      <c r="E32" s="15"/>
      <c r="F32" s="15"/>
      <c r="G32" s="15"/>
      <c r="H32" s="15"/>
      <c r="I32" s="15"/>
      <c r="J32" s="15"/>
      <c r="K32" s="15"/>
      <c r="L32" s="15"/>
      <c r="M32" s="15"/>
      <c r="N32" s="35" t="s">
        <v>125</v>
      </c>
      <c r="O32" s="21">
        <v>0.34200000000000003</v>
      </c>
      <c r="P32" s="15"/>
    </row>
    <row r="33" spans="1:16" x14ac:dyDescent="0.2">
      <c r="A33" s="15"/>
      <c r="B33" s="15"/>
      <c r="C33" s="15"/>
      <c r="D33" s="15"/>
      <c r="E33" s="15"/>
      <c r="F33" s="15"/>
      <c r="G33" s="15"/>
      <c r="H33" s="15"/>
      <c r="I33" s="15"/>
      <c r="J33" s="15"/>
      <c r="K33" s="15"/>
      <c r="L33" s="15"/>
      <c r="M33" s="15"/>
      <c r="N33" s="30" t="s">
        <v>73</v>
      </c>
      <c r="O33" s="21">
        <v>9.55889155617448E-2</v>
      </c>
      <c r="P33" s="15"/>
    </row>
    <row r="34" spans="1:16" x14ac:dyDescent="0.2">
      <c r="A34" s="15"/>
      <c r="B34" s="15"/>
      <c r="C34" s="15"/>
      <c r="D34" s="15"/>
      <c r="E34" s="15"/>
      <c r="F34" s="15"/>
      <c r="G34" s="15"/>
      <c r="H34" s="15"/>
      <c r="I34" s="15"/>
      <c r="J34" s="15"/>
      <c r="K34" s="15"/>
      <c r="L34" s="15"/>
      <c r="M34" s="15"/>
      <c r="N34" s="15"/>
      <c r="O34" s="15"/>
      <c r="P34" s="15"/>
    </row>
    <row r="35" spans="1:16" x14ac:dyDescent="0.2">
      <c r="A35" s="15"/>
      <c r="B35" s="15"/>
      <c r="C35" s="15"/>
      <c r="D35" s="15"/>
      <c r="E35" s="15"/>
      <c r="F35" s="15"/>
      <c r="G35" s="15"/>
      <c r="H35" s="15"/>
      <c r="I35" s="15"/>
      <c r="J35" s="15"/>
      <c r="K35" s="15"/>
      <c r="L35" s="15"/>
      <c r="M35" s="15"/>
      <c r="N35" s="15"/>
      <c r="O35" s="15"/>
      <c r="P35" s="15"/>
    </row>
    <row r="36" spans="1:16" x14ac:dyDescent="0.2">
      <c r="A36" s="15"/>
      <c r="B36" s="15"/>
      <c r="C36" s="15"/>
      <c r="D36" s="15"/>
      <c r="E36" s="15"/>
      <c r="F36" s="15"/>
      <c r="G36" s="15"/>
      <c r="H36" s="15"/>
      <c r="I36" s="15"/>
      <c r="J36" s="15"/>
      <c r="K36" s="15"/>
      <c r="L36" s="15"/>
      <c r="M36" s="15"/>
      <c r="N36" s="15"/>
      <c r="O36" s="15"/>
      <c r="P36" s="15"/>
    </row>
    <row r="37" spans="1:16" x14ac:dyDescent="0.2">
      <c r="A37" s="15"/>
      <c r="B37" s="15"/>
      <c r="C37" s="15"/>
      <c r="D37" s="15"/>
      <c r="E37" s="15"/>
      <c r="F37" s="15"/>
      <c r="G37" s="15"/>
      <c r="H37" s="15"/>
      <c r="I37" s="15"/>
      <c r="J37" s="15"/>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5"/>
      <c r="B45" s="15"/>
      <c r="C45" s="15"/>
      <c r="D45" s="15"/>
      <c r="E45" s="15"/>
      <c r="F45" s="15"/>
      <c r="G45" s="15"/>
      <c r="H45" s="15"/>
      <c r="I45" s="15"/>
      <c r="J45" s="15"/>
      <c r="K45" s="15"/>
      <c r="L45" s="15"/>
      <c r="M45" s="15"/>
      <c r="N45" s="15"/>
      <c r="O45" s="15"/>
      <c r="P45" s="15"/>
    </row>
    <row r="46" spans="1:16" x14ac:dyDescent="0.2">
      <c r="A46" s="15" t="s">
        <v>74</v>
      </c>
      <c r="B46" s="15"/>
      <c r="C46" s="15"/>
      <c r="D46" s="15"/>
      <c r="E46" s="15"/>
      <c r="F46" s="15"/>
      <c r="G46" s="15"/>
      <c r="H46" s="15"/>
      <c r="I46" s="15"/>
      <c r="J46" s="15"/>
      <c r="K46" s="15"/>
      <c r="L46" s="15"/>
      <c r="M46" s="15"/>
      <c r="N46" s="15"/>
      <c r="O46" s="15"/>
      <c r="P46" s="15"/>
    </row>
    <row r="47" spans="1:16" x14ac:dyDescent="0.2">
      <c r="A47" s="15" t="s">
        <v>126</v>
      </c>
      <c r="B47" s="15"/>
      <c r="C47" s="15"/>
      <c r="D47" s="15"/>
      <c r="E47" s="15"/>
      <c r="F47" s="15"/>
      <c r="G47" s="15"/>
      <c r="H47" s="15"/>
      <c r="I47" s="15"/>
      <c r="J47" s="15"/>
      <c r="K47" s="15"/>
      <c r="L47" s="15"/>
      <c r="M47" s="15"/>
      <c r="N47" s="15"/>
      <c r="O47" s="15"/>
      <c r="P47" s="15"/>
    </row>
    <row r="48" spans="1:16" x14ac:dyDescent="0.2">
      <c r="A48" s="15"/>
      <c r="B48" s="15"/>
      <c r="C48" s="15"/>
      <c r="D48" s="15"/>
      <c r="E48" s="15"/>
      <c r="F48" s="15"/>
      <c r="G48" s="15"/>
      <c r="H48" s="15"/>
      <c r="I48" s="15"/>
      <c r="J48" s="15"/>
      <c r="K48" s="15"/>
      <c r="L48" s="15"/>
      <c r="M48" s="15"/>
      <c r="N48" s="15"/>
      <c r="O48" s="15"/>
      <c r="P48" s="15"/>
    </row>
    <row r="49" spans="1:16" x14ac:dyDescent="0.2">
      <c r="A49" s="17" t="s">
        <v>95</v>
      </c>
      <c r="B49" s="15"/>
      <c r="C49" s="15"/>
      <c r="D49" s="15"/>
      <c r="E49" s="15"/>
      <c r="F49" s="15"/>
      <c r="G49" s="15"/>
      <c r="H49" s="15"/>
      <c r="I49" s="15"/>
      <c r="J49" s="15"/>
      <c r="K49" s="15"/>
      <c r="L49" s="15"/>
      <c r="M49" s="15"/>
      <c r="N49" s="15"/>
      <c r="O49" s="15"/>
      <c r="P49" s="15"/>
    </row>
    <row r="50" spans="1:16" x14ac:dyDescent="0.2">
      <c r="A50" s="15"/>
      <c r="B50" s="15"/>
      <c r="C50" s="15"/>
      <c r="D50" s="15"/>
      <c r="E50" s="15"/>
      <c r="F50" s="15"/>
      <c r="G50" s="15"/>
      <c r="H50" s="15"/>
      <c r="I50" s="15"/>
      <c r="J50" s="15"/>
      <c r="K50" s="15"/>
      <c r="L50" s="15"/>
      <c r="M50" s="15"/>
      <c r="N50" s="15"/>
      <c r="O50" s="15"/>
      <c r="P50" s="15"/>
    </row>
    <row r="51" spans="1:16" x14ac:dyDescent="0.2">
      <c r="A51" s="15"/>
      <c r="B51" s="15"/>
      <c r="C51" s="15"/>
      <c r="D51" s="15"/>
      <c r="E51" s="15"/>
      <c r="F51" s="15"/>
      <c r="G51" s="15"/>
      <c r="H51" s="15"/>
      <c r="I51" s="15"/>
      <c r="J51" s="15"/>
      <c r="K51" s="15"/>
      <c r="L51" s="15"/>
      <c r="M51" s="15"/>
      <c r="N51" s="15"/>
      <c r="O51" s="15"/>
      <c r="P51" s="1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652</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5</vt:i4>
      </vt:variant>
    </vt:vector>
  </HeadingPairs>
  <TitlesOfParts>
    <vt:vector size="14" baseType="lpstr">
      <vt:lpstr>Sommaire</vt:lpstr>
      <vt:lpstr>Tab1</vt:lpstr>
      <vt:lpstr>Tab2</vt:lpstr>
      <vt:lpstr>Tab3</vt:lpstr>
      <vt:lpstr>Tab4</vt:lpstr>
      <vt:lpstr>Graph1</vt:lpstr>
      <vt:lpstr>Tab5</vt:lpstr>
      <vt:lpstr>Graph2</vt:lpstr>
      <vt:lpstr>Graph3</vt:lpstr>
      <vt:lpstr>'Tab1'!Zone_d_impression</vt:lpstr>
      <vt:lpstr>'Tab2'!Zone_d_impression</vt:lpstr>
      <vt:lpstr>'Tab3'!Zone_d_impression</vt:lpstr>
      <vt:lpstr>'Tab4'!Zone_d_impression</vt:lpstr>
      <vt:lpstr>'Tab5'!Zone_d_impression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francois.tugores francois.tugores</dc:creator>
  <cp:lastModifiedBy>francois.tugores</cp:lastModifiedBy>
  <dcterms:created xsi:type="dcterms:W3CDTF">2017-01-03T10:13:51Z</dcterms:created>
  <dcterms:modified xsi:type="dcterms:W3CDTF">2018-04-03T14:03:09Z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2014-01-08T10:10:03Z</dcterms:created>
  <dc:creator>MCC</dc:creator>
  <dc:language>fr-FR</dc:language>
  <cp:lastModifiedBy>francois tugores</cp:lastModifiedBy>
  <cp:lastPrinted>2014-12-18T21:14:55Z</cp:lastPrinted>
  <dcterms:modified xsi:type="dcterms:W3CDTF">2017-01-03T11:01:34Z</dcterms:modified>
  <cp:revision>57</cp:revision>
</cp:coreProperties>
</file>