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DEPS\ACTIVITE\Z-CHIFFRES CLES\CHIFFRES CLES 2018\FICHES DEPOSEES\Equipements culturels\"/>
    </mc:Choice>
  </mc:AlternateContent>
  <bookViews>
    <workbookView xWindow="0" yWindow="0" windowWidth="16380" windowHeight="8190" tabRatio="500"/>
  </bookViews>
  <sheets>
    <sheet name="Sommaire" sheetId="7" r:id="rId1"/>
    <sheet name="Tableau 1" sheetId="1" r:id="rId2"/>
    <sheet name="Graphique 1" sheetId="2" r:id="rId3"/>
    <sheet name="Carte 1" sheetId="3" r:id="rId4"/>
    <sheet name="Graphique 2" sheetId="4" r:id="rId5"/>
    <sheet name="Tableau 2" sheetId="5" r:id="rId6"/>
    <sheet name="Tableau 3" sheetId="6" r:id="rId7"/>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B19" i="6" l="1"/>
  <c r="D15" i="6"/>
  <c r="C15" i="6"/>
  <c r="D14" i="6"/>
  <c r="D12" i="6"/>
  <c r="D11" i="6"/>
  <c r="C11" i="6"/>
  <c r="D10" i="6"/>
  <c r="C10" i="6"/>
  <c r="D8" i="6"/>
  <c r="C8" i="6"/>
  <c r="D7" i="6"/>
  <c r="D6" i="6"/>
  <c r="C6" i="6"/>
  <c r="D5" i="6"/>
  <c r="D19" i="6" s="1"/>
  <c r="C5" i="6"/>
  <c r="C19" i="6" s="1"/>
  <c r="D23" i="5"/>
  <c r="C23" i="5"/>
  <c r="E23" i="5" s="1"/>
  <c r="B23" i="5"/>
  <c r="E22" i="5"/>
  <c r="E21" i="5"/>
  <c r="E20" i="5"/>
  <c r="E19" i="5"/>
  <c r="E18" i="5"/>
  <c r="E17" i="5"/>
  <c r="E16" i="5"/>
  <c r="E15" i="5"/>
  <c r="E14" i="5"/>
  <c r="E13" i="5"/>
  <c r="E12" i="5"/>
  <c r="E11" i="5"/>
  <c r="E10" i="5"/>
  <c r="E9" i="5"/>
  <c r="E8" i="5"/>
  <c r="E7" i="5"/>
  <c r="E6" i="5"/>
  <c r="E5" i="5"/>
  <c r="G10" i="2"/>
  <c r="G9" i="2"/>
  <c r="G8" i="2"/>
  <c r="G7" i="2"/>
  <c r="G6" i="2"/>
  <c r="G5" i="2"/>
  <c r="F20" i="1"/>
  <c r="E20" i="1"/>
  <c r="D20" i="1"/>
</calcChain>
</file>

<file path=xl/sharedStrings.xml><?xml version="1.0" encoding="utf-8"?>
<sst xmlns="http://schemas.openxmlformats.org/spreadsheetml/2006/main" count="136" uniqueCount="74">
  <si>
    <t>Tableau 1 - Equipements culturels par région en 2016</t>
  </si>
  <si>
    <t>Lieux de lecture publique (1)</t>
  </si>
  <si>
    <t>Cinémas</t>
  </si>
  <si>
    <t>Bibliothèques</t>
  </si>
  <si>
    <t>Points d’accès aux livre</t>
  </si>
  <si>
    <t>Etablissements</t>
  </si>
  <si>
    <t>Ecrans</t>
  </si>
  <si>
    <t>Lieux de spectacle (2)</t>
  </si>
  <si>
    <t>Conservatoires de musique, danse et art dramatique (3)</t>
  </si>
  <si>
    <t>Lieux d'exposition (4)</t>
  </si>
  <si>
    <t>Auvergne-Rhône-Alpes</t>
  </si>
  <si>
    <t>Bourgogne-Franche-Comté</t>
  </si>
  <si>
    <t>Bretagne</t>
  </si>
  <si>
    <t>Centre-Val-de-Loire</t>
  </si>
  <si>
    <t>Corse</t>
  </si>
  <si>
    <t>Grand-Est</t>
  </si>
  <si>
    <t>Hauts-de-France</t>
  </si>
  <si>
    <t>Île-de-France</t>
  </si>
  <si>
    <t>Normandie</t>
  </si>
  <si>
    <t>Nouvelle-Aquitaine</t>
  </si>
  <si>
    <t>Occitanie</t>
  </si>
  <si>
    <t>Pays-de-la-Loire</t>
  </si>
  <si>
    <t>Provence-Alpes-Côte d'Azur</t>
  </si>
  <si>
    <t>DROM</t>
  </si>
  <si>
    <t>France</t>
  </si>
  <si>
    <t>(1) : Il y a 43 bibliothèques et 17 points d’accès aux livres dans les territoires d’outre-mer. Il s’agit des données 2015</t>
  </si>
  <si>
    <t>(2) : Les lieux de spectacle considérés sont les centres chorégraphiques nationaux, les centres de développement chorégraphiques, les scènes nationales et conventionnées, les centres dramatiques nationaux et régionaux, les centres nationaux des arts de la rue, les pôlés nationaux des arts du cirque, les centres nationaux de création musicale, les opéras, les scènes de musiques actuelles et les zéniths.</t>
  </si>
  <si>
    <t>(3) : Conservatoires à rayonnement régional, départemental, communal et intercommunal. Il y a deux conservatoires à rayonnement départemental à Tahiti</t>
  </si>
  <si>
    <t>(4) : Musées de France, centres d'art contemporain et fonds régionaux d'art contemporain, il y a 1 musée de France à Saint Pierre et Miquelon.</t>
  </si>
  <si>
    <t>Source : DEPS/DGCA/DGMIC/DGP/CNC, Ministère de la Culture, 2018</t>
  </si>
  <si>
    <t>Autres régions</t>
  </si>
  <si>
    <t>Population</t>
  </si>
  <si>
    <t>Bibliothèques (1)</t>
  </si>
  <si>
    <t>Ecrans de cinémas</t>
  </si>
  <si>
    <t>Lieux de spectacles (2)</t>
  </si>
  <si>
    <t>(1) : Hors point d’accès au livre, données 2015</t>
  </si>
  <si>
    <t>(4) : Musées de France, centres d'art contemporain et fonds régionaux d'art contemporain, il y a 1 musée de France à Saint Pierre et Miquelon</t>
  </si>
  <si>
    <t>Carte 1 – Nombre d’écrans de cinémas par commune en 2016</t>
  </si>
  <si>
    <t>Cf Cine_Comm.svg</t>
  </si>
  <si>
    <t>Données du graphique 2 – Répartition des lieux de spectacle par discipline en 2016</t>
  </si>
  <si>
    <t>Nombre de lieux</t>
  </si>
  <si>
    <t>Arts de la rue</t>
  </si>
  <si>
    <t>Cirque</t>
  </si>
  <si>
    <t>Danse</t>
  </si>
  <si>
    <t>Lyrique</t>
  </si>
  <si>
    <t>Musique</t>
  </si>
  <si>
    <t>Pluridisciplinaire</t>
  </si>
  <si>
    <t>Théâtre</t>
  </si>
  <si>
    <t>Source : DGCA / DEPS, Ministère de la Culture, 2018</t>
  </si>
  <si>
    <t>Tableau 2 - Conservatoires de musique, danse et d'art dramatique par région en 2016</t>
  </si>
  <si>
    <t>Conservatoires à rayonnement communal et intercommunal</t>
  </si>
  <si>
    <t>Conservatoires à rayonnement départemental</t>
  </si>
  <si>
    <t>Conservatoires à rayonnement régional</t>
  </si>
  <si>
    <t>Total</t>
  </si>
  <si>
    <t>-</t>
  </si>
  <si>
    <t xml:space="preserve">Guadeloupe </t>
  </si>
  <si>
    <t>Guyane</t>
  </si>
  <si>
    <t>Réunion</t>
  </si>
  <si>
    <t xml:space="preserve">Martinique </t>
  </si>
  <si>
    <t>Mayotte</t>
  </si>
  <si>
    <t>Note : il y a deux conservatoires à rayonnement départemental à Tahiti</t>
  </si>
  <si>
    <t>Source : DGCA / DEPS, Ministère de la Culture, 2018</t>
  </si>
  <si>
    <t>Tableau 3 - Lieux d'exposition par région en 2016</t>
  </si>
  <si>
    <t>Musées de France</t>
  </si>
  <si>
    <t>Centres d'art contemporain (1)</t>
  </si>
  <si>
    <t>FRAC</t>
  </si>
  <si>
    <t>Note : Il y a un musée de France à Saint Pierre et Miquelon</t>
  </si>
  <si>
    <t>(1) : Y compris les centres d'art nationaux (Jeu de Paume et Palais de Tokyo)</t>
  </si>
  <si>
    <t>Source : DGP / DGCA / DEPS, Ministère de la Culture, 2018</t>
  </si>
  <si>
    <t>Equipements culturels</t>
  </si>
  <si>
    <t>Graphique 1 - Répartition des équipements culturels par région en 2016</t>
  </si>
  <si>
    <t>Graphique 2 – Répartition des lieux de spectacle par discipline en 2016</t>
  </si>
  <si>
    <t>Unités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</si>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</sst>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 _€_-;_-@_-"/>
    <numFmt numFmtId="165" formatCode="_-* #,##0\ _€_-;\-* #,##0\ _€_-;_-* \-??\ _€_-;_-@_-"/>
    <numFmt numFmtId="166" formatCode="0.0%"/>
    <numFmt numFmtId="167" formatCode="0\ %"/>
  </numFmts>
  <fonts count="8" x14ac:knownFonts="1">
    <font>
      <sz val="11"/>
      <color rgb="FF000000"/>
      <name val="Calibri"/>
      <family val="2"/>
      <charset val="1"/>
    </font>
    <font>
      <sz val="11"/>
      <color rgb="FF000000"/>
      <name val="Calibri"/>
      <family val="2"/>
      <charset val="1"/>
    </font>
    <font>
      <u/>
      <sz val="11"/>
      <color theme="10"/>
      <name val="Calibri"/>
      <family val="2"/>
      <charset val="1"/>
    </font>
    <font>
      <b/>
      <sz val="8"/>
      <color rgb="FF000000"/>
      <name val="Arial"/>
      <family val="2"/>
    </font>
    <font>
      <sz val="8"/>
      <color rgb="FF000000"/>
      <name val="Arial"/>
      <family val="2"/>
    </font>
    <font>
      <b/>
      <sz val="8"/>
      <name val="Arial"/>
      <family val="2"/>
    </font>
    <font>
      <sz val="8"/>
      <color rgb="FFFF0000"/>
      <name val="Arial"/>
      <family val="2"/>
    </font>
    <font>
      <u/>
      <sz val="8"/>
      <color theme="10"/>
      <name val="Arial"/>
      <family val="2"/>
    </font>
  </fonts>
  <fills count="2">
    <fill>
      <patternFill patternType="none"/>
    </fill>
    <fill>
      <patternFill patternType="gray125"/>
    </fill>
  </fills>
  <borders count="6">
    <border>
      <left/>
      <right/>
      <top/>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right/>
      <top/>
      <bottom style="thin">
        <color indexed="64"/>
      </bottom>
      <diagonal/>
    </border>
  </borders>
  <cellStyleXfs count="4">
    <xf numFmtId="0" fontId="0" fillId="0" borderId="0"/>
    <xf numFmtId="164" fontId="1" fillId="0" borderId="0" applyBorder="0" applyProtection="0"/>
    <xf numFmtId="167" fontId="1" fillId="0" borderId="0" applyBorder="0" applyProtection="0"/>
    <xf numFmtId="0" fontId="2" fillId="0" borderId="0" applyNumberFormat="0" applyFill="0" applyBorder="0" applyAlignment="0" applyProtection="0"/>
  </cellStyleXfs>
  <cellXfs count="23">
    <xf numFmtId="0" fontId="0" fillId="0" borderId="0" xfId="0"/>
    <xf numFmtId="166" fontId="0" fillId="0" borderId="0" xfId="0" applyNumberFormat="1"/>
    <xf numFmtId="1" fontId="0" fillId="0" borderId="4" xfId="0" applyNumberFormat="1" applyFont="1" applyBorder="1"/>
    <xf numFmtId="0" fontId="3" fillId="0" borderId="0" xfId="0" applyFont="1"/>
    <xf numFmtId="0" fontId="4" fillId="0" borderId="0" xfId="0" applyFont="1"/>
    <xf numFmtId="167" fontId="4" fillId="0" borderId="0" xfId="2" applyFont="1" applyBorder="1" applyAlignment="1" applyProtection="1"/>
    <xf numFmtId="167" fontId="4" fillId="0" borderId="0" xfId="0" applyNumberFormat="1" applyFont="1"/>
    <xf numFmtId="0" fontId="3" fillId="0" borderId="0" xfId="0" applyFont="1" applyAlignment="1">
      <alignment wrapText="1"/>
    </xf>
    <xf numFmtId="1" fontId="4" fillId="0" borderId="1" xfId="0" applyNumberFormat="1" applyFont="1" applyBorder="1"/>
    <xf numFmtId="165" fontId="4" fillId="0" borderId="0" xfId="1" applyNumberFormat="1" applyFont="1" applyBorder="1" applyAlignment="1" applyProtection="1"/>
    <xf numFmtId="1" fontId="4" fillId="0" borderId="2" xfId="0" applyNumberFormat="1" applyFont="1" applyBorder="1"/>
    <xf numFmtId="3" fontId="5" fillId="0" borderId="3" xfId="0" applyNumberFormat="1" applyFont="1" applyBorder="1"/>
    <xf numFmtId="165" fontId="3" fillId="0" borderId="0" xfId="1" applyNumberFormat="1" applyFont="1" applyBorder="1" applyAlignment="1" applyProtection="1"/>
    <xf numFmtId="0" fontId="6" fillId="0" borderId="0" xfId="0" applyFont="1"/>
    <xf numFmtId="0" fontId="4" fillId="0" borderId="0" xfId="0" applyFont="1" applyAlignment="1">
      <alignment horizontal="center"/>
    </xf>
    <xf numFmtId="1" fontId="4" fillId="0" borderId="4" xfId="0" applyNumberFormat="1" applyFont="1" applyBorder="1"/>
    <xf numFmtId="0" fontId="4" fillId="0" borderId="0" xfId="0" applyFont="1" applyAlignment="1">
      <alignment horizontal="right"/>
    </xf>
    <xf numFmtId="0" fontId="3" fillId="0" borderId="0" xfId="0" applyFont="1" applyBorder="1" applyAlignment="1">
      <alignment horizontal="center" vertical="center"/>
    </xf>
    <xf numFmtId="0" fontId="4" fillId="0" borderId="0" xfId="0" applyFont="1" applyAlignment="1">
      <alignment horizontal="left" vertical="top" wrapText="1"/>
    </xf>
    <xf numFmtId="0" fontId="7" fillId="0" borderId="0" xfId="3" applyFont="1"/>
    <xf numFmtId="0" fontId="4" fillId="0" borderId="0" xfId="0" applyFont="1" applyAlignment="1">
      <alignment horizontal="left" vertical="center" wrapText="1"/>
    </xf>
    <xf numFmtId="0" fontId="3" fillId="0" borderId="5" xfId="0" applyFont="1" applyBorder="1"/>
    <xf numFmtId="1" fontId="4" fillId="0" borderId="0" xfId="0" applyNumberFormat="1" applyFont="1" applyBorder="1"/>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4F81BD"/>
      <rgbColor rgb="FF9999FF"/>
      <rgbColor rgb="FFC050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4BACC6"/>
      <rgbColor rgb="FF9BBB59"/>
      <rgbColor rgb="FFFFCC00"/>
      <rgbColor rgb="FFF79646"/>
      <rgbColor rgb="FFFF6600"/>
      <rgbColor rgb="FF8064A2"/>
      <rgbColor rgb="FF969696"/>
      <rgbColor rgb="FF004586"/>
      <rgbColor rgb="FF339966"/>
      <rgbColor rgb="FF003300"/>
      <rgbColor rgb="FF333300"/>
      <rgbColor rgb="FF993300"/>
      <rgbColor rgb="FF993366"/>
      <rgbColor rgb="FF333399"/>
      <rgbColor rgb="FF59595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barChart>
        <c:barDir val="col"/>
        <c:grouping val="percentStacked"/>
        <c:varyColors val="0"/>
        <c:ser>
          <c:idx val="0"/>
          <c:order val="0"/>
          <c:tx>
            <c:strRef>
              <c:f>'Graphique 1'!$B$4</c:f>
              <c:strCache>
                <c:ptCount val="1"/>
                <c:pt idx="0">
                  <c:v>Île-de-France</c:v>
                </c:pt>
              </c:strCache>
            </c:strRef>
          </c:tx>
          <c:spPr>
            <a:solidFill>
              <a:srgbClr val="4F81BD"/>
            </a:solidFill>
            <a:ln>
              <a:noFill/>
            </a:ln>
          </c:spPr>
          <c:invertIfNegative val="0"/>
          <c:dLbls>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cat>
            <c:strRef>
              <c:f>'Graphique 1'!$A$5:$A$10</c:f>
              <c:strCache>
                <c:ptCount val="6"/>
                <c:pt idx="0">
                  <c:v>Population</c:v>
                </c:pt>
                <c:pt idx="1">
                  <c:v>Bibliothèques (1)</c:v>
                </c:pt>
                <c:pt idx="2">
                  <c:v>Ecrans de cinémas</c:v>
                </c:pt>
                <c:pt idx="3">
                  <c:v>Lieux de spectacles (2)</c:v>
                </c:pt>
                <c:pt idx="4">
                  <c:v>Conservatoires de musique, danse et art dramatique (3)</c:v>
                </c:pt>
                <c:pt idx="5">
                  <c:v>Lieux d'exposition (4)</c:v>
                </c:pt>
              </c:strCache>
            </c:strRef>
          </c:cat>
          <c:val>
            <c:numRef>
              <c:f>'Graphique 1'!$B$5:$B$10</c:f>
              <c:numCache>
                <c:formatCode>0\ %</c:formatCode>
                <c:ptCount val="6"/>
                <c:pt idx="0">
                  <c:v>0.182</c:v>
                </c:pt>
                <c:pt idx="1">
                  <c:v>6.5000000000000002E-2</c:v>
                </c:pt>
                <c:pt idx="2">
                  <c:v>0.189</c:v>
                </c:pt>
                <c:pt idx="3">
                  <c:v>0.13800000000000001</c:v>
                </c:pt>
                <c:pt idx="4">
                  <c:v>0.34899999999999998</c:v>
                </c:pt>
                <c:pt idx="5">
                  <c:v>0.114</c:v>
                </c:pt>
              </c:numCache>
            </c:numRef>
          </c:val>
          <c:extLst>
            <c:ext xmlns:c16="http://schemas.microsoft.com/office/drawing/2014/chart" uri="{C3380CC4-5D6E-409C-BE32-E72D297353CC}">
              <c16:uniqueId val="{00000000-69FE-4579-B196-5CCB04C764E3}"/>
            </c:ext>
          </c:extLst>
        </c:ser>
        <c:ser>
          <c:idx val="1"/>
          <c:order val="1"/>
          <c:tx>
            <c:strRef>
              <c:f>'Graphique 1'!$C$4</c:f>
              <c:strCache>
                <c:ptCount val="1"/>
                <c:pt idx="0">
                  <c:v>Auvergne-Rhône-Alpes</c:v>
                </c:pt>
              </c:strCache>
            </c:strRef>
          </c:tx>
          <c:spPr>
            <a:solidFill>
              <a:srgbClr val="C0504D"/>
            </a:solidFill>
            <a:ln>
              <a:noFill/>
            </a:ln>
          </c:spPr>
          <c:invertIfNegative val="0"/>
          <c:dLbls>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cat>
            <c:strRef>
              <c:f>'Graphique 1'!$A$5:$A$10</c:f>
              <c:strCache>
                <c:ptCount val="6"/>
                <c:pt idx="0">
                  <c:v>Population</c:v>
                </c:pt>
                <c:pt idx="1">
                  <c:v>Bibliothèques (1)</c:v>
                </c:pt>
                <c:pt idx="2">
                  <c:v>Ecrans de cinémas</c:v>
                </c:pt>
                <c:pt idx="3">
                  <c:v>Lieux de spectacles (2)</c:v>
                </c:pt>
                <c:pt idx="4">
                  <c:v>Conservatoires de musique, danse et art dramatique (3)</c:v>
                </c:pt>
                <c:pt idx="5">
                  <c:v>Lieux d'exposition (4)</c:v>
                </c:pt>
              </c:strCache>
            </c:strRef>
          </c:cat>
          <c:val>
            <c:numRef>
              <c:f>'Graphique 1'!$C$5:$C$10</c:f>
              <c:numCache>
                <c:formatCode>0\ %</c:formatCode>
                <c:ptCount val="6"/>
                <c:pt idx="0">
                  <c:v>0.11890000000000001</c:v>
                </c:pt>
                <c:pt idx="1">
                  <c:v>0.153</c:v>
                </c:pt>
                <c:pt idx="2">
                  <c:v>0.13700000000000001</c:v>
                </c:pt>
                <c:pt idx="3">
                  <c:v>0.108</c:v>
                </c:pt>
                <c:pt idx="4">
                  <c:v>0.12</c:v>
                </c:pt>
                <c:pt idx="5">
                  <c:v>0.108</c:v>
                </c:pt>
              </c:numCache>
            </c:numRef>
          </c:val>
          <c:extLst>
            <c:ext xmlns:c16="http://schemas.microsoft.com/office/drawing/2014/chart" uri="{C3380CC4-5D6E-409C-BE32-E72D297353CC}">
              <c16:uniqueId val="{00000001-69FE-4579-B196-5CCB04C764E3}"/>
            </c:ext>
          </c:extLst>
        </c:ser>
        <c:ser>
          <c:idx val="2"/>
          <c:order val="2"/>
          <c:tx>
            <c:strRef>
              <c:f>'Graphique 1'!$D$4</c:f>
              <c:strCache>
                <c:ptCount val="1"/>
                <c:pt idx="0">
                  <c:v>Hauts-de-France</c:v>
                </c:pt>
              </c:strCache>
            </c:strRef>
          </c:tx>
          <c:spPr>
            <a:solidFill>
              <a:srgbClr val="9BBB59"/>
            </a:solidFill>
            <a:ln>
              <a:noFill/>
            </a:ln>
          </c:spPr>
          <c:invertIfNegative val="0"/>
          <c:dLbls>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cat>
            <c:strRef>
              <c:f>'Graphique 1'!$A$5:$A$10</c:f>
              <c:strCache>
                <c:ptCount val="6"/>
                <c:pt idx="0">
                  <c:v>Population</c:v>
                </c:pt>
                <c:pt idx="1">
                  <c:v>Bibliothèques (1)</c:v>
                </c:pt>
                <c:pt idx="2">
                  <c:v>Ecrans de cinémas</c:v>
                </c:pt>
                <c:pt idx="3">
                  <c:v>Lieux de spectacles (2)</c:v>
                </c:pt>
                <c:pt idx="4">
                  <c:v>Conservatoires de musique, danse et art dramatique (3)</c:v>
                </c:pt>
                <c:pt idx="5">
                  <c:v>Lieux d'exposition (4)</c:v>
                </c:pt>
              </c:strCache>
            </c:strRef>
          </c:cat>
          <c:val>
            <c:numRef>
              <c:f>'Graphique 1'!$D$5:$D$10</c:f>
              <c:numCache>
                <c:formatCode>0\ %</c:formatCode>
                <c:ptCount val="6"/>
                <c:pt idx="0">
                  <c:v>9.0200000000000002E-2</c:v>
                </c:pt>
                <c:pt idx="1">
                  <c:v>8.1000000000000003E-2</c:v>
                </c:pt>
                <c:pt idx="2">
                  <c:v>7.1999999999999995E-2</c:v>
                </c:pt>
                <c:pt idx="3">
                  <c:v>7.2999999999999995E-2</c:v>
                </c:pt>
                <c:pt idx="4">
                  <c:v>6.3E-2</c:v>
                </c:pt>
                <c:pt idx="5">
                  <c:v>7.0999999999999994E-2</c:v>
                </c:pt>
              </c:numCache>
            </c:numRef>
          </c:val>
          <c:extLst>
            <c:ext xmlns:c16="http://schemas.microsoft.com/office/drawing/2014/chart" uri="{C3380CC4-5D6E-409C-BE32-E72D297353CC}">
              <c16:uniqueId val="{00000002-69FE-4579-B196-5CCB04C764E3}"/>
            </c:ext>
          </c:extLst>
        </c:ser>
        <c:ser>
          <c:idx val="3"/>
          <c:order val="3"/>
          <c:tx>
            <c:strRef>
              <c:f>'Graphique 1'!$E$4</c:f>
              <c:strCache>
                <c:ptCount val="1"/>
                <c:pt idx="0">
                  <c:v>Nouvelle-Aquitaine</c:v>
                </c:pt>
              </c:strCache>
            </c:strRef>
          </c:tx>
          <c:spPr>
            <a:solidFill>
              <a:srgbClr val="8064A2"/>
            </a:solidFill>
            <a:ln>
              <a:noFill/>
            </a:ln>
          </c:spPr>
          <c:invertIfNegative val="0"/>
          <c:dLbls>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cat>
            <c:strRef>
              <c:f>'Graphique 1'!$A$5:$A$10</c:f>
              <c:strCache>
                <c:ptCount val="6"/>
                <c:pt idx="0">
                  <c:v>Population</c:v>
                </c:pt>
                <c:pt idx="1">
                  <c:v>Bibliothèques (1)</c:v>
                </c:pt>
                <c:pt idx="2">
                  <c:v>Ecrans de cinémas</c:v>
                </c:pt>
                <c:pt idx="3">
                  <c:v>Lieux de spectacles (2)</c:v>
                </c:pt>
                <c:pt idx="4">
                  <c:v>Conservatoires de musique, danse et art dramatique (3)</c:v>
                </c:pt>
                <c:pt idx="5">
                  <c:v>Lieux d'exposition (4)</c:v>
                </c:pt>
              </c:strCache>
            </c:strRef>
          </c:cat>
          <c:val>
            <c:numRef>
              <c:f>'Graphique 1'!$E$5:$E$10</c:f>
              <c:numCache>
                <c:formatCode>0\ %</c:formatCode>
                <c:ptCount val="6"/>
                <c:pt idx="0">
                  <c:v>8.9099999999999999E-2</c:v>
                </c:pt>
                <c:pt idx="1">
                  <c:v>0.107</c:v>
                </c:pt>
                <c:pt idx="2">
                  <c:v>0.108</c:v>
                </c:pt>
                <c:pt idx="3">
                  <c:v>0.11600000000000001</c:v>
                </c:pt>
                <c:pt idx="4">
                  <c:v>6.0999999999999999E-2</c:v>
                </c:pt>
                <c:pt idx="5">
                  <c:v>9.1999999999999998E-2</c:v>
                </c:pt>
              </c:numCache>
            </c:numRef>
          </c:val>
          <c:extLst>
            <c:ext xmlns:c16="http://schemas.microsoft.com/office/drawing/2014/chart" uri="{C3380CC4-5D6E-409C-BE32-E72D297353CC}">
              <c16:uniqueId val="{00000003-69FE-4579-B196-5CCB04C764E3}"/>
            </c:ext>
          </c:extLst>
        </c:ser>
        <c:ser>
          <c:idx val="4"/>
          <c:order val="4"/>
          <c:tx>
            <c:strRef>
              <c:f>'Graphique 1'!$F$4</c:f>
              <c:strCache>
                <c:ptCount val="1"/>
                <c:pt idx="0">
                  <c:v>Occitanie</c:v>
                </c:pt>
              </c:strCache>
            </c:strRef>
          </c:tx>
          <c:spPr>
            <a:solidFill>
              <a:srgbClr val="4BACC6"/>
            </a:solidFill>
            <a:ln>
              <a:noFill/>
            </a:ln>
          </c:spPr>
          <c:invertIfNegative val="0"/>
          <c:dLbls>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cat>
            <c:strRef>
              <c:f>'Graphique 1'!$A$5:$A$10</c:f>
              <c:strCache>
                <c:ptCount val="6"/>
                <c:pt idx="0">
                  <c:v>Population</c:v>
                </c:pt>
                <c:pt idx="1">
                  <c:v>Bibliothèques (1)</c:v>
                </c:pt>
                <c:pt idx="2">
                  <c:v>Ecrans de cinémas</c:v>
                </c:pt>
                <c:pt idx="3">
                  <c:v>Lieux de spectacles (2)</c:v>
                </c:pt>
                <c:pt idx="4">
                  <c:v>Conservatoires de musique, danse et art dramatique (3)</c:v>
                </c:pt>
                <c:pt idx="5">
                  <c:v>Lieux d'exposition (4)</c:v>
                </c:pt>
              </c:strCache>
            </c:strRef>
          </c:cat>
          <c:val>
            <c:numRef>
              <c:f>'Graphique 1'!$F$5:$F$10</c:f>
              <c:numCache>
                <c:formatCode>0\ %</c:formatCode>
                <c:ptCount val="6"/>
                <c:pt idx="0">
                  <c:v>8.7300000000000003E-2</c:v>
                </c:pt>
                <c:pt idx="1">
                  <c:v>9.7000000000000003E-2</c:v>
                </c:pt>
                <c:pt idx="2">
                  <c:v>0.09</c:v>
                </c:pt>
                <c:pt idx="3">
                  <c:v>8.4000000000000005E-2</c:v>
                </c:pt>
                <c:pt idx="4">
                  <c:v>4.5999999999999999E-2</c:v>
                </c:pt>
                <c:pt idx="5">
                  <c:v>0.109</c:v>
                </c:pt>
              </c:numCache>
            </c:numRef>
          </c:val>
          <c:extLst>
            <c:ext xmlns:c16="http://schemas.microsoft.com/office/drawing/2014/chart" uri="{C3380CC4-5D6E-409C-BE32-E72D297353CC}">
              <c16:uniqueId val="{00000004-69FE-4579-B196-5CCB04C764E3}"/>
            </c:ext>
          </c:extLst>
        </c:ser>
        <c:ser>
          <c:idx val="5"/>
          <c:order val="5"/>
          <c:tx>
            <c:strRef>
              <c:f>'Graphique 1'!$G$4</c:f>
              <c:strCache>
                <c:ptCount val="1"/>
                <c:pt idx="0">
                  <c:v>Autres régions</c:v>
                </c:pt>
              </c:strCache>
            </c:strRef>
          </c:tx>
          <c:spPr>
            <a:solidFill>
              <a:srgbClr val="F79646"/>
            </a:solidFill>
            <a:ln>
              <a:noFill/>
            </a:ln>
          </c:spPr>
          <c:invertIfNegative val="0"/>
          <c:dLbls>
            <c:spPr>
              <a:noFill/>
              <a:ln>
                <a:noFill/>
              </a:ln>
              <a:effectLst/>
            </c:spPr>
            <c:dLblPos val="ct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cat>
            <c:strRef>
              <c:f>'Graphique 1'!$A$5:$A$10</c:f>
              <c:strCache>
                <c:ptCount val="6"/>
                <c:pt idx="0">
                  <c:v>Population</c:v>
                </c:pt>
                <c:pt idx="1">
                  <c:v>Bibliothèques (1)</c:v>
                </c:pt>
                <c:pt idx="2">
                  <c:v>Ecrans de cinémas</c:v>
                </c:pt>
                <c:pt idx="3">
                  <c:v>Lieux de spectacles (2)</c:v>
                </c:pt>
                <c:pt idx="4">
                  <c:v>Conservatoires de musique, danse et art dramatique (3)</c:v>
                </c:pt>
                <c:pt idx="5">
                  <c:v>Lieux d'exposition (4)</c:v>
                </c:pt>
              </c:strCache>
            </c:strRef>
          </c:cat>
          <c:val>
            <c:numRef>
              <c:f>'Graphique 1'!$G$5:$G$10</c:f>
              <c:numCache>
                <c:formatCode>0\ %</c:formatCode>
                <c:ptCount val="6"/>
                <c:pt idx="0">
                  <c:v>0.4325</c:v>
                </c:pt>
                <c:pt idx="1">
                  <c:v>0.497</c:v>
                </c:pt>
                <c:pt idx="2">
                  <c:v>0.40400000000000003</c:v>
                </c:pt>
                <c:pt idx="3">
                  <c:v>0.48099999999999998</c:v>
                </c:pt>
                <c:pt idx="4">
                  <c:v>0.36099999999999999</c:v>
                </c:pt>
                <c:pt idx="5">
                  <c:v>0.50600000000000001</c:v>
                </c:pt>
              </c:numCache>
            </c:numRef>
          </c:val>
          <c:extLst>
            <c:ext xmlns:c16="http://schemas.microsoft.com/office/drawing/2014/chart" uri="{C3380CC4-5D6E-409C-BE32-E72D297353CC}">
              <c16:uniqueId val="{00000005-69FE-4579-B196-5CCB04C764E3}"/>
            </c:ext>
          </c:extLst>
        </c:ser>
        <c:dLbls>
          <c:showLegendKey val="0"/>
          <c:showVal val="0"/>
          <c:showCatName val="0"/>
          <c:showSerName val="0"/>
          <c:showPercent val="0"/>
          <c:showBubbleSize val="0"/>
        </c:dLbls>
        <c:gapWidth val="150"/>
        <c:overlap val="100"/>
        <c:axId val="30227009"/>
        <c:axId val="97003010"/>
      </c:barChart>
      <c:catAx>
        <c:axId val="30227009"/>
        <c:scaling>
          <c:orientation val="minMax"/>
        </c:scaling>
        <c:delete val="0"/>
        <c:axPos val="b"/>
        <c:numFmt formatCode="General" sourceLinked="1"/>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fr-FR"/>
          </a:p>
        </c:txPr>
        <c:crossAx val="97003010"/>
        <c:crosses val="autoZero"/>
        <c:auto val="1"/>
        <c:lblAlgn val="ctr"/>
        <c:lblOffset val="100"/>
        <c:noMultiLvlLbl val="1"/>
      </c:catAx>
      <c:valAx>
        <c:axId val="97003010"/>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9360">
            <a:noFill/>
          </a:ln>
        </c:spPr>
        <c:txPr>
          <a:bodyPr/>
          <a:lstStyle/>
          <a:p>
            <a:pPr>
              <a:defRPr sz="900" b="0" strike="noStrike" spc="-1">
                <a:solidFill>
                  <a:srgbClr val="595959"/>
                </a:solidFill>
                <a:latin typeface="Calibri"/>
              </a:defRPr>
            </a:pPr>
            <a:endParaRPr lang="fr-FR"/>
          </a:p>
        </c:txPr>
        <c:crossAx val="30227009"/>
        <c:crosses val="autoZero"/>
        <c:crossBetween val="between"/>
      </c:valAx>
      <c:spPr>
        <a:noFill/>
        <a:ln>
          <a:noFill/>
        </a:ln>
      </c:spPr>
    </c:plotArea>
    <c:legend>
      <c:legendPos val="b"/>
      <c:layout/>
      <c:overlay val="0"/>
      <c:spPr>
        <a:noFill/>
        <a:ln>
          <a:noFill/>
        </a:ln>
      </c:sp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59295</xdr:rowOff>
    </xdr:from>
    <xdr:to>
      <xdr:col>1</xdr:col>
      <xdr:colOff>678285</xdr:colOff>
      <xdr:row>37</xdr:row>
      <xdr:rowOff>93855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workbookViewId="0">
      <selection activeCell="D18" sqref="D18"/>
    </sheetView>
  </sheetViews>
  <sheetFormatPr baseColWidth="10" defaultRowHeight="11.25" x14ac:dyDescent="0.2"/>
  <cols>
    <col min="1" max="16384" width="11.42578125" style="4"/>
  </cols>
  <sheetData>
    <row r="1" spans="1:2" x14ac:dyDescent="0.2">
      <c r="A1" s="3" t="s">
        <v>69</v>
      </c>
    </row>
    <row r="4" spans="1:2" x14ac:dyDescent="0.2">
      <c r="B4" s="19" t="s">
        <v>0</v>
      </c>
    </row>
    <row r="5" spans="1:2" x14ac:dyDescent="0.2">
      <c r="B5" s="19" t="s">
        <v>70</v>
      </c>
    </row>
    <row r="6" spans="1:2" x14ac:dyDescent="0.2">
      <c r="B6" s="19" t="s">
        <v>37</v>
      </c>
    </row>
    <row r="7" spans="1:2" x14ac:dyDescent="0.2">
      <c r="B7" s="19" t="s">
        <v>71</v>
      </c>
    </row>
    <row r="8" spans="1:2" x14ac:dyDescent="0.2">
      <c r="B8" s="19" t="s">
        <v>49</v>
      </c>
    </row>
    <row r="9" spans="1:2" x14ac:dyDescent="0.2">
      <c r="B9" s="19" t="s">
        <v>62</v>
      </c>
    </row>
  </sheetData>
  <hyperlinks>
    <hyperlink ref="B4" location="'Tableau 1'!A1" display="Tableau 1 - Equipements culturels par région en 2016"/>
    <hyperlink ref="B5" location="'Graphique 1'!A1" display="Graphique 1 - Répartition des équipements culturels par région en 2016"/>
    <hyperlink ref="B6" location="'Carte 1'!A1" display="Carte 1 – Nombre d’écrans de cinémas par commune en 2016"/>
    <hyperlink ref="B7" location="'Graphique 2'!A1" display="Données du graphique 2 – Répartition des lieux de spectacle par discipline en 2016"/>
    <hyperlink ref="B8" location="'Tableau 2'!A1" display="Tableau 2 - Conservatoires de musique, danse et d'art dramatique par région en 2016"/>
    <hyperlink ref="B9" location="'Tableau 3'!A1" display="Tableau 3 - Lieux d'exposition par région en 2016"/>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election activeCell="L17" sqref="L17"/>
    </sheetView>
  </sheetViews>
  <sheetFormatPr baseColWidth="10" defaultColWidth="9.140625" defaultRowHeight="15" x14ac:dyDescent="0.25"/>
  <cols>
    <col min="1" max="1" width="35.28515625" customWidth="1"/>
    <col min="2" max="2" width="16.5703125" customWidth="1"/>
    <col min="3" max="3" width="9.140625" customWidth="1"/>
    <col min="4" max="4" width="13.28515625" customWidth="1"/>
    <col min="5" max="5" width="11.5703125"/>
    <col min="6" max="6" width="13.85546875" customWidth="1"/>
    <col min="7" max="7" width="14.140625" customWidth="1"/>
    <col min="8" max="8" width="14.85546875" customWidth="1"/>
    <col min="9" max="1025" width="9.140625" customWidth="1"/>
  </cols>
  <sheetData>
    <row r="1" spans="1:10" x14ac:dyDescent="0.25">
      <c r="A1" s="3" t="s">
        <v>0</v>
      </c>
      <c r="B1" s="4"/>
      <c r="C1" s="4"/>
      <c r="D1" s="4"/>
      <c r="E1" s="4"/>
      <c r="F1" s="4"/>
      <c r="G1" s="4"/>
      <c r="H1" s="4"/>
    </row>
    <row r="2" spans="1:10" x14ac:dyDescent="0.25">
      <c r="A2" s="4" t="s">
        <v>72</v>
      </c>
      <c r="B2" s="4"/>
      <c r="C2" s="4"/>
      <c r="D2" s="4"/>
      <c r="E2" s="4"/>
      <c r="F2" s="4"/>
      <c r="G2" s="4"/>
      <c r="H2" s="4"/>
    </row>
    <row r="3" spans="1:10" x14ac:dyDescent="0.25">
      <c r="A3" s="3"/>
      <c r="B3" s="4"/>
      <c r="C3" s="4"/>
      <c r="D3" s="4"/>
      <c r="E3" s="4"/>
      <c r="F3" s="4"/>
      <c r="G3" s="4"/>
      <c r="H3" s="4"/>
    </row>
    <row r="4" spans="1:10" x14ac:dyDescent="0.25">
      <c r="A4" s="3"/>
      <c r="B4" s="17" t="s">
        <v>1</v>
      </c>
      <c r="C4" s="17"/>
      <c r="D4" s="17" t="s">
        <v>2</v>
      </c>
      <c r="E4" s="17"/>
      <c r="F4" s="4"/>
      <c r="G4" s="4"/>
      <c r="H4" s="4"/>
    </row>
    <row r="5" spans="1:10" ht="45.75" x14ac:dyDescent="0.25">
      <c r="A5" s="4"/>
      <c r="B5" s="7" t="s">
        <v>3</v>
      </c>
      <c r="C5" s="7" t="s">
        <v>4</v>
      </c>
      <c r="D5" s="7" t="s">
        <v>5</v>
      </c>
      <c r="E5" s="7" t="s">
        <v>6</v>
      </c>
      <c r="F5" s="7" t="s">
        <v>7</v>
      </c>
      <c r="G5" s="7" t="s">
        <v>8</v>
      </c>
      <c r="H5" s="7" t="s">
        <v>9</v>
      </c>
    </row>
    <row r="6" spans="1:10" x14ac:dyDescent="0.25">
      <c r="A6" s="8" t="s">
        <v>10</v>
      </c>
      <c r="B6" s="9">
        <v>1182</v>
      </c>
      <c r="C6" s="9">
        <v>1496</v>
      </c>
      <c r="D6" s="9">
        <v>324</v>
      </c>
      <c r="E6" s="9">
        <v>802</v>
      </c>
      <c r="F6" s="9">
        <v>50</v>
      </c>
      <c r="G6" s="9">
        <v>55</v>
      </c>
      <c r="H6" s="4">
        <v>142</v>
      </c>
      <c r="J6" s="1"/>
    </row>
    <row r="7" spans="1:10" x14ac:dyDescent="0.25">
      <c r="A7" s="8" t="s">
        <v>11</v>
      </c>
      <c r="B7" s="9">
        <v>582</v>
      </c>
      <c r="C7" s="9">
        <v>791</v>
      </c>
      <c r="D7" s="9">
        <v>91</v>
      </c>
      <c r="E7" s="9">
        <v>266</v>
      </c>
      <c r="F7" s="9">
        <v>27</v>
      </c>
      <c r="G7" s="9">
        <v>22</v>
      </c>
      <c r="H7" s="4">
        <v>108</v>
      </c>
      <c r="J7" s="1"/>
    </row>
    <row r="8" spans="1:10" x14ac:dyDescent="0.25">
      <c r="A8" s="8" t="s">
        <v>12</v>
      </c>
      <c r="B8" s="9">
        <v>613</v>
      </c>
      <c r="C8" s="9">
        <v>369</v>
      </c>
      <c r="D8" s="9">
        <v>122</v>
      </c>
      <c r="E8" s="9">
        <v>299</v>
      </c>
      <c r="F8" s="9">
        <v>21</v>
      </c>
      <c r="G8" s="9">
        <v>19</v>
      </c>
      <c r="H8" s="4">
        <v>40</v>
      </c>
      <c r="J8" s="1"/>
    </row>
    <row r="9" spans="1:10" x14ac:dyDescent="0.25">
      <c r="A9" s="8" t="s">
        <v>13</v>
      </c>
      <c r="B9" s="9">
        <v>420</v>
      </c>
      <c r="C9" s="9">
        <v>480</v>
      </c>
      <c r="D9" s="9">
        <v>68</v>
      </c>
      <c r="E9" s="9">
        <v>196</v>
      </c>
      <c r="F9" s="9">
        <v>18</v>
      </c>
      <c r="G9" s="9">
        <v>14</v>
      </c>
      <c r="H9" s="4">
        <v>67</v>
      </c>
      <c r="J9" s="1"/>
    </row>
    <row r="10" spans="1:10" x14ac:dyDescent="0.25">
      <c r="A10" s="8" t="s">
        <v>14</v>
      </c>
      <c r="B10" s="9">
        <v>34</v>
      </c>
      <c r="C10" s="9">
        <v>96</v>
      </c>
      <c r="D10" s="9">
        <v>22</v>
      </c>
      <c r="E10" s="9">
        <v>33</v>
      </c>
      <c r="F10" s="9">
        <v>1</v>
      </c>
      <c r="G10" s="9">
        <v>2</v>
      </c>
      <c r="H10" s="4">
        <v>10</v>
      </c>
      <c r="J10" s="1"/>
    </row>
    <row r="11" spans="1:10" x14ac:dyDescent="0.25">
      <c r="A11" s="8" t="s">
        <v>15</v>
      </c>
      <c r="B11" s="9">
        <v>701</v>
      </c>
      <c r="C11" s="9">
        <v>1075</v>
      </c>
      <c r="D11" s="9">
        <v>122</v>
      </c>
      <c r="E11" s="9">
        <v>445</v>
      </c>
      <c r="F11" s="9">
        <v>43</v>
      </c>
      <c r="G11" s="9">
        <v>26</v>
      </c>
      <c r="H11" s="4">
        <v>133</v>
      </c>
      <c r="J11" s="1"/>
    </row>
    <row r="12" spans="1:10" x14ac:dyDescent="0.25">
      <c r="A12" s="8" t="s">
        <v>16</v>
      </c>
      <c r="B12" s="9">
        <v>628</v>
      </c>
      <c r="C12" s="9">
        <v>589</v>
      </c>
      <c r="D12" s="9">
        <v>117</v>
      </c>
      <c r="E12" s="9">
        <v>421</v>
      </c>
      <c r="F12" s="9">
        <v>34</v>
      </c>
      <c r="G12" s="9">
        <v>29</v>
      </c>
      <c r="H12" s="4">
        <v>93</v>
      </c>
      <c r="J12" s="1"/>
    </row>
    <row r="13" spans="1:10" x14ac:dyDescent="0.25">
      <c r="A13" s="8" t="s">
        <v>17</v>
      </c>
      <c r="B13" s="9">
        <v>503</v>
      </c>
      <c r="C13" s="9">
        <v>275</v>
      </c>
      <c r="D13" s="9">
        <v>312</v>
      </c>
      <c r="E13" s="9">
        <v>1107</v>
      </c>
      <c r="F13" s="9">
        <v>64</v>
      </c>
      <c r="G13" s="9">
        <v>160</v>
      </c>
      <c r="H13" s="4">
        <v>149</v>
      </c>
      <c r="J13" s="1"/>
    </row>
    <row r="14" spans="1:10" x14ac:dyDescent="0.25">
      <c r="A14" s="8" t="s">
        <v>18</v>
      </c>
      <c r="B14" s="9">
        <v>554</v>
      </c>
      <c r="C14" s="9">
        <v>512</v>
      </c>
      <c r="D14" s="9">
        <v>102</v>
      </c>
      <c r="E14" s="9">
        <v>278</v>
      </c>
      <c r="F14" s="9">
        <v>37</v>
      </c>
      <c r="G14" s="9">
        <v>25</v>
      </c>
      <c r="H14" s="4">
        <v>95</v>
      </c>
      <c r="J14" s="1"/>
    </row>
    <row r="15" spans="1:10" x14ac:dyDescent="0.25">
      <c r="A15" s="8" t="s">
        <v>19</v>
      </c>
      <c r="B15" s="9">
        <v>828</v>
      </c>
      <c r="C15" s="9">
        <v>1220</v>
      </c>
      <c r="D15" s="9">
        <v>232</v>
      </c>
      <c r="E15" s="9">
        <v>634</v>
      </c>
      <c r="F15" s="9">
        <v>54</v>
      </c>
      <c r="G15" s="9">
        <v>28</v>
      </c>
      <c r="H15" s="4">
        <v>121</v>
      </c>
      <c r="J15" s="1"/>
    </row>
    <row r="16" spans="1:10" x14ac:dyDescent="0.25">
      <c r="A16" s="8" t="s">
        <v>20</v>
      </c>
      <c r="B16" s="9">
        <v>748</v>
      </c>
      <c r="C16" s="9">
        <v>1160</v>
      </c>
      <c r="D16" s="9">
        <v>209</v>
      </c>
      <c r="E16" s="9">
        <v>528</v>
      </c>
      <c r="F16" s="9">
        <v>39</v>
      </c>
      <c r="G16" s="9">
        <v>21</v>
      </c>
      <c r="H16" s="4">
        <v>143</v>
      </c>
      <c r="J16" s="1"/>
    </row>
    <row r="17" spans="1:10" x14ac:dyDescent="0.25">
      <c r="A17" s="8" t="s">
        <v>21</v>
      </c>
      <c r="B17" s="9">
        <v>469</v>
      </c>
      <c r="C17" s="9">
        <v>371</v>
      </c>
      <c r="D17" s="9">
        <v>127</v>
      </c>
      <c r="E17" s="9">
        <v>325</v>
      </c>
      <c r="F17" s="9">
        <v>25</v>
      </c>
      <c r="G17" s="9">
        <v>17</v>
      </c>
      <c r="H17" s="4">
        <v>59</v>
      </c>
      <c r="J17" s="1"/>
    </row>
    <row r="18" spans="1:10" x14ac:dyDescent="0.25">
      <c r="A18" s="10" t="s">
        <v>22</v>
      </c>
      <c r="B18" s="9">
        <v>364</v>
      </c>
      <c r="C18" s="9">
        <v>255</v>
      </c>
      <c r="D18" s="9">
        <v>197</v>
      </c>
      <c r="E18" s="9">
        <v>509</v>
      </c>
      <c r="F18" s="9">
        <v>40</v>
      </c>
      <c r="G18" s="9">
        <v>35</v>
      </c>
      <c r="H18" s="4">
        <v>129</v>
      </c>
      <c r="J18" s="1"/>
    </row>
    <row r="19" spans="1:10" x14ac:dyDescent="0.25">
      <c r="A19" s="10" t="s">
        <v>23</v>
      </c>
      <c r="B19" s="9">
        <v>65</v>
      </c>
      <c r="C19" s="9">
        <v>54</v>
      </c>
      <c r="D19" s="9">
        <v>11</v>
      </c>
      <c r="E19" s="9">
        <v>25</v>
      </c>
      <c r="F19" s="9">
        <v>11</v>
      </c>
      <c r="G19" s="9">
        <v>4</v>
      </c>
      <c r="H19" s="4">
        <v>21</v>
      </c>
      <c r="J19" s="1"/>
    </row>
    <row r="20" spans="1:10" x14ac:dyDescent="0.25">
      <c r="A20" s="11" t="s">
        <v>24</v>
      </c>
      <c r="B20" s="12">
        <v>7734</v>
      </c>
      <c r="C20" s="12">
        <v>8760</v>
      </c>
      <c r="D20" s="12">
        <f>SUM(D6:D19)</f>
        <v>2056</v>
      </c>
      <c r="E20" s="12">
        <f>SUM(E6:E19)</f>
        <v>5868</v>
      </c>
      <c r="F20" s="12">
        <f>SUM(F6:F19)</f>
        <v>464</v>
      </c>
      <c r="G20" s="3">
        <v>459</v>
      </c>
      <c r="H20" s="12">
        <v>1311</v>
      </c>
      <c r="J20" s="1"/>
    </row>
    <row r="21" spans="1:10" x14ac:dyDescent="0.25">
      <c r="A21" s="4" t="s">
        <v>25</v>
      </c>
      <c r="B21" s="4"/>
      <c r="C21" s="4"/>
      <c r="D21" s="4"/>
      <c r="E21" s="4"/>
      <c r="F21" s="4"/>
      <c r="G21" s="4"/>
      <c r="H21" s="4"/>
    </row>
    <row r="22" spans="1:10" ht="35.1" customHeight="1" x14ac:dyDescent="0.25">
      <c r="A22" s="18" t="s">
        <v>26</v>
      </c>
      <c r="B22" s="18"/>
      <c r="C22" s="18"/>
      <c r="D22" s="18"/>
      <c r="E22" s="18"/>
      <c r="F22" s="18"/>
      <c r="G22" s="18"/>
      <c r="H22" s="18"/>
    </row>
    <row r="23" spans="1:10" x14ac:dyDescent="0.25">
      <c r="A23" s="4" t="s">
        <v>27</v>
      </c>
      <c r="B23" s="4"/>
      <c r="C23" s="4"/>
      <c r="D23" s="4"/>
      <c r="E23" s="4"/>
      <c r="F23" s="4"/>
      <c r="G23" s="4"/>
      <c r="H23" s="4"/>
    </row>
    <row r="24" spans="1:10" x14ac:dyDescent="0.25">
      <c r="A24" s="4" t="s">
        <v>28</v>
      </c>
      <c r="B24" s="4"/>
      <c r="C24" s="4"/>
      <c r="D24" s="4"/>
      <c r="E24" s="4"/>
      <c r="F24" s="4"/>
      <c r="G24" s="4"/>
      <c r="H24" s="4"/>
    </row>
    <row r="25" spans="1:10" x14ac:dyDescent="0.25">
      <c r="B25" s="4"/>
      <c r="C25" s="4"/>
      <c r="D25" s="4"/>
      <c r="E25" s="4"/>
      <c r="F25" s="4"/>
      <c r="G25" s="4"/>
      <c r="H25" s="4"/>
    </row>
    <row r="26" spans="1:10" x14ac:dyDescent="0.25">
      <c r="A26" s="4" t="s">
        <v>29</v>
      </c>
    </row>
  </sheetData>
  <mergeCells count="3">
    <mergeCell ref="B4:C4"/>
    <mergeCell ref="D4:E4"/>
    <mergeCell ref="A22:H22"/>
  </mergeCell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workbookViewId="0">
      <selection activeCell="J9" sqref="J9"/>
    </sheetView>
  </sheetViews>
  <sheetFormatPr baseColWidth="10" defaultColWidth="9.140625" defaultRowHeight="15" x14ac:dyDescent="0.25"/>
  <cols>
    <col min="1" max="1" width="52.7109375" customWidth="1"/>
    <col min="2" max="1025" width="10.7109375" customWidth="1"/>
  </cols>
  <sheetData>
    <row r="1" spans="1:8" x14ac:dyDescent="0.25">
      <c r="A1" s="3" t="s">
        <v>70</v>
      </c>
      <c r="B1" s="4"/>
      <c r="C1" s="4"/>
      <c r="D1" s="4"/>
      <c r="E1" s="4"/>
      <c r="F1" s="4"/>
      <c r="G1" s="4"/>
      <c r="H1" s="4"/>
    </row>
    <row r="2" spans="1:8" x14ac:dyDescent="0.25">
      <c r="A2" s="3" t="s">
        <v>73</v>
      </c>
      <c r="B2" s="4"/>
      <c r="C2" s="4"/>
      <c r="D2" s="4"/>
      <c r="E2" s="4"/>
      <c r="F2" s="4"/>
      <c r="G2" s="4"/>
      <c r="H2" s="4"/>
    </row>
    <row r="3" spans="1:8" x14ac:dyDescent="0.25">
      <c r="A3" s="3"/>
      <c r="B3" s="4"/>
      <c r="C3" s="4"/>
      <c r="D3" s="4"/>
      <c r="E3" s="4"/>
      <c r="F3" s="4"/>
      <c r="G3" s="4"/>
      <c r="H3" s="4"/>
    </row>
    <row r="4" spans="1:8" x14ac:dyDescent="0.25">
      <c r="A4" s="4"/>
      <c r="B4" s="4" t="s">
        <v>17</v>
      </c>
      <c r="C4" s="4" t="s">
        <v>10</v>
      </c>
      <c r="D4" s="4" t="s">
        <v>16</v>
      </c>
      <c r="E4" s="4" t="s">
        <v>19</v>
      </c>
      <c r="F4" s="4" t="s">
        <v>20</v>
      </c>
      <c r="G4" s="4" t="s">
        <v>30</v>
      </c>
      <c r="H4" s="4"/>
    </row>
    <row r="5" spans="1:8" x14ac:dyDescent="0.25">
      <c r="A5" s="4" t="s">
        <v>31</v>
      </c>
      <c r="B5" s="5">
        <v>0.182</v>
      </c>
      <c r="C5" s="5">
        <v>0.11890000000000001</v>
      </c>
      <c r="D5" s="5">
        <v>9.0200000000000002E-2</v>
      </c>
      <c r="E5" s="5">
        <v>8.9099999999999999E-2</v>
      </c>
      <c r="F5" s="5">
        <v>8.7300000000000003E-2</v>
      </c>
      <c r="G5" s="6">
        <f t="shared" ref="G5:G10" si="0">1-SUM(B5:F5)</f>
        <v>0.4325</v>
      </c>
      <c r="H5" s="4"/>
    </row>
    <row r="6" spans="1:8" x14ac:dyDescent="0.25">
      <c r="A6" s="4" t="s">
        <v>32</v>
      </c>
      <c r="B6" s="5">
        <v>6.5000000000000002E-2</v>
      </c>
      <c r="C6" s="5">
        <v>0.153</v>
      </c>
      <c r="D6" s="5">
        <v>8.1000000000000003E-2</v>
      </c>
      <c r="E6" s="5">
        <v>0.107</v>
      </c>
      <c r="F6" s="5">
        <v>9.7000000000000003E-2</v>
      </c>
      <c r="G6" s="6">
        <f t="shared" si="0"/>
        <v>0.497</v>
      </c>
      <c r="H6" s="4"/>
    </row>
    <row r="7" spans="1:8" x14ac:dyDescent="0.25">
      <c r="A7" s="4" t="s">
        <v>33</v>
      </c>
      <c r="B7" s="5">
        <v>0.189</v>
      </c>
      <c r="C7" s="5">
        <v>0.13700000000000001</v>
      </c>
      <c r="D7" s="5">
        <v>7.1999999999999995E-2</v>
      </c>
      <c r="E7" s="5">
        <v>0.108</v>
      </c>
      <c r="F7" s="5">
        <v>0.09</v>
      </c>
      <c r="G7" s="6">
        <f t="shared" si="0"/>
        <v>0.40400000000000003</v>
      </c>
      <c r="H7" s="4"/>
    </row>
    <row r="8" spans="1:8" x14ac:dyDescent="0.25">
      <c r="A8" s="4" t="s">
        <v>34</v>
      </c>
      <c r="B8" s="5">
        <v>0.13800000000000001</v>
      </c>
      <c r="C8" s="5">
        <v>0.108</v>
      </c>
      <c r="D8" s="5">
        <v>7.2999999999999995E-2</v>
      </c>
      <c r="E8" s="5">
        <v>0.11600000000000001</v>
      </c>
      <c r="F8" s="5">
        <v>8.4000000000000005E-2</v>
      </c>
      <c r="G8" s="6">
        <f t="shared" si="0"/>
        <v>0.48099999999999998</v>
      </c>
      <c r="H8" s="4"/>
    </row>
    <row r="9" spans="1:8" x14ac:dyDescent="0.25">
      <c r="A9" s="4" t="s">
        <v>8</v>
      </c>
      <c r="B9" s="5">
        <v>0.34899999999999998</v>
      </c>
      <c r="C9" s="5">
        <v>0.12</v>
      </c>
      <c r="D9" s="5">
        <v>6.3E-2</v>
      </c>
      <c r="E9" s="5">
        <v>6.0999999999999999E-2</v>
      </c>
      <c r="F9" s="5">
        <v>4.5999999999999999E-2</v>
      </c>
      <c r="G9" s="6">
        <f t="shared" si="0"/>
        <v>0.36099999999999999</v>
      </c>
      <c r="H9" s="4"/>
    </row>
    <row r="10" spans="1:8" x14ac:dyDescent="0.25">
      <c r="A10" s="4" t="s">
        <v>9</v>
      </c>
      <c r="B10" s="5">
        <v>0.114</v>
      </c>
      <c r="C10" s="5">
        <v>0.108</v>
      </c>
      <c r="D10" s="5">
        <v>7.0999999999999994E-2</v>
      </c>
      <c r="E10" s="5">
        <v>9.1999999999999998E-2</v>
      </c>
      <c r="F10" s="5">
        <v>0.109</v>
      </c>
      <c r="G10" s="6">
        <f t="shared" si="0"/>
        <v>0.50600000000000001</v>
      </c>
      <c r="H10" s="4"/>
    </row>
    <row r="11" spans="1:8" x14ac:dyDescent="0.25">
      <c r="A11" s="4" t="s">
        <v>35</v>
      </c>
      <c r="B11" s="4"/>
      <c r="C11" s="4"/>
      <c r="D11" s="4"/>
      <c r="E11" s="4"/>
      <c r="F11" s="4"/>
      <c r="G11" s="4"/>
      <c r="H11" s="4"/>
    </row>
    <row r="12" spans="1:8" ht="35.25" customHeight="1" x14ac:dyDescent="0.25">
      <c r="A12" s="20" t="s">
        <v>26</v>
      </c>
      <c r="B12" s="20"/>
      <c r="C12" s="20"/>
      <c r="D12" s="20"/>
      <c r="E12" s="20"/>
      <c r="F12" s="20"/>
      <c r="G12" s="20"/>
      <c r="H12" s="20"/>
    </row>
    <row r="13" spans="1:8" x14ac:dyDescent="0.25">
      <c r="A13" s="4" t="s">
        <v>27</v>
      </c>
      <c r="B13" s="4"/>
      <c r="C13" s="4"/>
      <c r="D13" s="4"/>
      <c r="E13" s="4"/>
      <c r="F13" s="4"/>
      <c r="G13" s="4"/>
      <c r="H13" s="4"/>
    </row>
    <row r="14" spans="1:8" x14ac:dyDescent="0.25">
      <c r="A14" s="4" t="s">
        <v>36</v>
      </c>
      <c r="B14" s="4"/>
      <c r="C14" s="4"/>
      <c r="D14" s="4"/>
      <c r="E14" s="4"/>
      <c r="F14" s="4"/>
      <c r="G14" s="4"/>
      <c r="H14" s="4"/>
    </row>
    <row r="15" spans="1:8" x14ac:dyDescent="0.25">
      <c r="B15" s="4"/>
      <c r="C15" s="4"/>
      <c r="D15" s="4"/>
      <c r="E15" s="4"/>
      <c r="F15" s="4"/>
      <c r="G15" s="4"/>
      <c r="H15" s="4"/>
    </row>
    <row r="16" spans="1:8" x14ac:dyDescent="0.25">
      <c r="A16" s="4" t="s">
        <v>29</v>
      </c>
    </row>
    <row r="32" spans="1:1" x14ac:dyDescent="0.25">
      <c r="A32" s="2"/>
    </row>
    <row r="33" spans="1:1" x14ac:dyDescent="0.25">
      <c r="A33" s="2"/>
    </row>
  </sheetData>
  <mergeCells count="1">
    <mergeCell ref="A12:H12"/>
  </mergeCells>
  <pageMargins left="0.7" right="0.7" top="0.75" bottom="0.7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election sqref="A1:A2"/>
    </sheetView>
  </sheetViews>
  <sheetFormatPr baseColWidth="10" defaultColWidth="9.140625" defaultRowHeight="15" x14ac:dyDescent="0.25"/>
  <cols>
    <col min="1" max="1025" width="10.7109375" customWidth="1"/>
  </cols>
  <sheetData>
    <row r="1" spans="1:1" x14ac:dyDescent="0.25">
      <c r="A1" s="3" t="s">
        <v>37</v>
      </c>
    </row>
    <row r="2" spans="1:1" x14ac:dyDescent="0.25">
      <c r="A2" s="13" t="s">
        <v>38</v>
      </c>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zoomScaleNormal="100" workbookViewId="0">
      <selection activeCell="A2" sqref="A2"/>
    </sheetView>
  </sheetViews>
  <sheetFormatPr baseColWidth="10" defaultColWidth="9.140625" defaultRowHeight="15" x14ac:dyDescent="0.25"/>
  <cols>
    <col min="1" max="1" width="16.7109375" customWidth="1"/>
    <col min="2" max="2" width="16.140625" customWidth="1"/>
  </cols>
  <sheetData>
    <row r="1" spans="1:2" x14ac:dyDescent="0.25">
      <c r="A1" s="3" t="s">
        <v>39</v>
      </c>
      <c r="B1" s="4"/>
    </row>
    <row r="2" spans="1:2" x14ac:dyDescent="0.25">
      <c r="A2" s="4" t="s">
        <v>72</v>
      </c>
      <c r="B2" s="4"/>
    </row>
    <row r="3" spans="1:2" x14ac:dyDescent="0.25">
      <c r="A3" s="3"/>
      <c r="B3" s="4"/>
    </row>
    <row r="4" spans="1:2" ht="14.25" customHeight="1" x14ac:dyDescent="0.25">
      <c r="A4" s="3"/>
      <c r="B4" s="3" t="s">
        <v>40</v>
      </c>
    </row>
    <row r="5" spans="1:2" x14ac:dyDescent="0.25">
      <c r="A5" s="4" t="s">
        <v>41</v>
      </c>
      <c r="B5" s="4">
        <v>14</v>
      </c>
    </row>
    <row r="6" spans="1:2" x14ac:dyDescent="0.25">
      <c r="A6" s="4" t="s">
        <v>42</v>
      </c>
      <c r="B6" s="4">
        <v>14</v>
      </c>
    </row>
    <row r="7" spans="1:2" x14ac:dyDescent="0.25">
      <c r="A7" s="4" t="s">
        <v>43</v>
      </c>
      <c r="B7" s="4">
        <v>31</v>
      </c>
    </row>
    <row r="8" spans="1:2" x14ac:dyDescent="0.25">
      <c r="A8" s="4" t="s">
        <v>44</v>
      </c>
      <c r="B8" s="4">
        <v>20</v>
      </c>
    </row>
    <row r="9" spans="1:2" x14ac:dyDescent="0.25">
      <c r="A9" s="4" t="s">
        <v>45</v>
      </c>
      <c r="B9" s="4">
        <v>126</v>
      </c>
    </row>
    <row r="10" spans="1:2" x14ac:dyDescent="0.25">
      <c r="A10" s="4" t="s">
        <v>46</v>
      </c>
      <c r="B10" s="4">
        <v>198</v>
      </c>
    </row>
    <row r="11" spans="1:2" x14ac:dyDescent="0.25">
      <c r="A11" s="4" t="s">
        <v>47</v>
      </c>
      <c r="B11" s="4">
        <v>38</v>
      </c>
    </row>
    <row r="12" spans="1:2" x14ac:dyDescent="0.25">
      <c r="A12" s="4"/>
      <c r="B12" s="4"/>
    </row>
    <row r="13" spans="1:2" x14ac:dyDescent="0.25">
      <c r="A13" s="4" t="s">
        <v>48</v>
      </c>
      <c r="B13" s="4"/>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A26" sqref="A26:XFD26"/>
    </sheetView>
  </sheetViews>
  <sheetFormatPr baseColWidth="10" defaultColWidth="9.140625" defaultRowHeight="15" x14ac:dyDescent="0.25"/>
  <cols>
    <col min="1" max="1" width="25.7109375" customWidth="1"/>
    <col min="2" max="5" width="14.28515625" customWidth="1"/>
    <col min="6" max="1025" width="10.7109375" customWidth="1"/>
  </cols>
  <sheetData>
    <row r="1" spans="1:5" x14ac:dyDescent="0.25">
      <c r="A1" s="3" t="s">
        <v>49</v>
      </c>
      <c r="B1" s="4"/>
      <c r="C1" s="4"/>
      <c r="D1" s="4"/>
      <c r="E1" s="4"/>
    </row>
    <row r="2" spans="1:5" x14ac:dyDescent="0.25">
      <c r="A2" s="4" t="s">
        <v>72</v>
      </c>
      <c r="B2" s="4"/>
      <c r="C2" s="4"/>
      <c r="D2" s="4"/>
      <c r="E2" s="4"/>
    </row>
    <row r="3" spans="1:5" x14ac:dyDescent="0.25">
      <c r="A3" s="3"/>
      <c r="B3" s="4"/>
      <c r="C3" s="4"/>
      <c r="D3" s="4"/>
      <c r="E3" s="4"/>
    </row>
    <row r="4" spans="1:5" ht="45.75" x14ac:dyDescent="0.25">
      <c r="A4" s="4"/>
      <c r="B4" s="7" t="s">
        <v>50</v>
      </c>
      <c r="C4" s="7" t="s">
        <v>51</v>
      </c>
      <c r="D4" s="7" t="s">
        <v>52</v>
      </c>
      <c r="E4" s="7" t="s">
        <v>53</v>
      </c>
    </row>
    <row r="5" spans="1:5" x14ac:dyDescent="0.25">
      <c r="A5" s="8" t="s">
        <v>10</v>
      </c>
      <c r="B5" s="4">
        <v>36</v>
      </c>
      <c r="C5" s="4">
        <v>12</v>
      </c>
      <c r="D5" s="4">
        <v>7</v>
      </c>
      <c r="E5" s="4">
        <f t="shared" ref="E5:E23" si="0">SUM(B5:D5)</f>
        <v>55</v>
      </c>
    </row>
    <row r="6" spans="1:5" x14ac:dyDescent="0.25">
      <c r="A6" s="8" t="s">
        <v>11</v>
      </c>
      <c r="B6" s="4">
        <v>13</v>
      </c>
      <c r="C6" s="4">
        <v>6</v>
      </c>
      <c r="D6" s="4">
        <v>3</v>
      </c>
      <c r="E6" s="4">
        <f t="shared" si="0"/>
        <v>22</v>
      </c>
    </row>
    <row r="7" spans="1:5" x14ac:dyDescent="0.25">
      <c r="A7" s="8" t="s">
        <v>12</v>
      </c>
      <c r="B7" s="4">
        <v>11</v>
      </c>
      <c r="C7" s="4">
        <v>6</v>
      </c>
      <c r="D7" s="4">
        <v>2</v>
      </c>
      <c r="E7" s="4">
        <f t="shared" si="0"/>
        <v>19</v>
      </c>
    </row>
    <row r="8" spans="1:5" x14ac:dyDescent="0.25">
      <c r="A8" s="8" t="s">
        <v>13</v>
      </c>
      <c r="B8" s="4">
        <v>8</v>
      </c>
      <c r="C8" s="4">
        <v>5</v>
      </c>
      <c r="D8" s="4">
        <v>1</v>
      </c>
      <c r="E8" s="4">
        <f t="shared" si="0"/>
        <v>14</v>
      </c>
    </row>
    <row r="9" spans="1:5" x14ac:dyDescent="0.25">
      <c r="A9" s="8" t="s">
        <v>14</v>
      </c>
      <c r="B9" s="14" t="s">
        <v>54</v>
      </c>
      <c r="C9" s="4">
        <v>2</v>
      </c>
      <c r="D9" s="14" t="s">
        <v>54</v>
      </c>
      <c r="E9" s="4">
        <f t="shared" si="0"/>
        <v>2</v>
      </c>
    </row>
    <row r="10" spans="1:5" x14ac:dyDescent="0.25">
      <c r="A10" s="8" t="s">
        <v>15</v>
      </c>
      <c r="B10" s="4">
        <v>17</v>
      </c>
      <c r="C10" s="4">
        <v>5</v>
      </c>
      <c r="D10" s="4">
        <v>4</v>
      </c>
      <c r="E10" s="4">
        <f t="shared" si="0"/>
        <v>26</v>
      </c>
    </row>
    <row r="11" spans="1:5" x14ac:dyDescent="0.25">
      <c r="A11" s="8" t="s">
        <v>55</v>
      </c>
      <c r="B11" s="14" t="s">
        <v>54</v>
      </c>
      <c r="C11" s="14" t="s">
        <v>54</v>
      </c>
      <c r="D11" s="14" t="s">
        <v>54</v>
      </c>
      <c r="E11" s="4">
        <f t="shared" si="0"/>
        <v>0</v>
      </c>
    </row>
    <row r="12" spans="1:5" x14ac:dyDescent="0.25">
      <c r="A12" s="8" t="s">
        <v>56</v>
      </c>
      <c r="B12" s="4">
        <v>1</v>
      </c>
      <c r="C12" s="4">
        <v>1</v>
      </c>
      <c r="D12" s="14" t="s">
        <v>54</v>
      </c>
      <c r="E12" s="4">
        <f t="shared" si="0"/>
        <v>2</v>
      </c>
    </row>
    <row r="13" spans="1:5" x14ac:dyDescent="0.25">
      <c r="A13" s="8" t="s">
        <v>16</v>
      </c>
      <c r="B13" s="4">
        <v>16</v>
      </c>
      <c r="C13" s="4">
        <v>10</v>
      </c>
      <c r="D13" s="4">
        <v>3</v>
      </c>
      <c r="E13" s="4">
        <f t="shared" si="0"/>
        <v>29</v>
      </c>
    </row>
    <row r="14" spans="1:5" x14ac:dyDescent="0.25">
      <c r="A14" s="8" t="s">
        <v>17</v>
      </c>
      <c r="B14" s="4">
        <v>129</v>
      </c>
      <c r="C14" s="4">
        <v>24</v>
      </c>
      <c r="D14" s="4">
        <v>7</v>
      </c>
      <c r="E14" s="4">
        <f t="shared" si="0"/>
        <v>160</v>
      </c>
    </row>
    <row r="15" spans="1:5" x14ac:dyDescent="0.25">
      <c r="A15" s="8" t="s">
        <v>57</v>
      </c>
      <c r="B15" s="14" t="s">
        <v>54</v>
      </c>
      <c r="C15" s="14" t="s">
        <v>54</v>
      </c>
      <c r="D15" s="4">
        <v>1</v>
      </c>
      <c r="E15" s="4">
        <f t="shared" si="0"/>
        <v>1</v>
      </c>
    </row>
    <row r="16" spans="1:5" x14ac:dyDescent="0.25">
      <c r="A16" s="8" t="s">
        <v>58</v>
      </c>
      <c r="B16" s="14" t="s">
        <v>54</v>
      </c>
      <c r="C16" s="14" t="s">
        <v>54</v>
      </c>
      <c r="D16" s="14" t="s">
        <v>54</v>
      </c>
      <c r="E16" s="4">
        <f t="shared" si="0"/>
        <v>0</v>
      </c>
    </row>
    <row r="17" spans="1:5" x14ac:dyDescent="0.25">
      <c r="A17" s="8" t="s">
        <v>59</v>
      </c>
      <c r="B17" s="14" t="s">
        <v>54</v>
      </c>
      <c r="C17" s="14" t="s">
        <v>54</v>
      </c>
      <c r="D17" s="14" t="s">
        <v>54</v>
      </c>
      <c r="E17" s="4">
        <f t="shared" si="0"/>
        <v>0</v>
      </c>
    </row>
    <row r="18" spans="1:5" x14ac:dyDescent="0.25">
      <c r="A18" s="8" t="s">
        <v>18</v>
      </c>
      <c r="B18" s="4">
        <v>16</v>
      </c>
      <c r="C18" s="4">
        <v>7</v>
      </c>
      <c r="D18" s="4">
        <v>2</v>
      </c>
      <c r="E18" s="4">
        <f t="shared" si="0"/>
        <v>25</v>
      </c>
    </row>
    <row r="19" spans="1:5" x14ac:dyDescent="0.25">
      <c r="A19" s="8" t="s">
        <v>19</v>
      </c>
      <c r="B19" s="4">
        <v>13</v>
      </c>
      <c r="C19" s="4">
        <v>11</v>
      </c>
      <c r="D19" s="4">
        <v>4</v>
      </c>
      <c r="E19" s="4">
        <f t="shared" si="0"/>
        <v>28</v>
      </c>
    </row>
    <row r="20" spans="1:5" x14ac:dyDescent="0.25">
      <c r="A20" s="8" t="s">
        <v>20</v>
      </c>
      <c r="B20" s="4">
        <v>11</v>
      </c>
      <c r="C20" s="4">
        <v>7</v>
      </c>
      <c r="D20" s="4">
        <v>3</v>
      </c>
      <c r="E20" s="4">
        <f t="shared" si="0"/>
        <v>21</v>
      </c>
    </row>
    <row r="21" spans="1:5" x14ac:dyDescent="0.25">
      <c r="A21" s="8" t="s">
        <v>21</v>
      </c>
      <c r="B21" s="4">
        <v>10</v>
      </c>
      <c r="C21" s="4">
        <v>5</v>
      </c>
      <c r="D21" s="4">
        <v>2</v>
      </c>
      <c r="E21" s="4">
        <f t="shared" si="0"/>
        <v>17</v>
      </c>
    </row>
    <row r="22" spans="1:5" x14ac:dyDescent="0.25">
      <c r="A22" s="10" t="s">
        <v>22</v>
      </c>
      <c r="B22" s="4">
        <v>26</v>
      </c>
      <c r="C22" s="4">
        <v>4</v>
      </c>
      <c r="D22" s="4">
        <v>5</v>
      </c>
      <c r="E22" s="4">
        <f t="shared" si="0"/>
        <v>35</v>
      </c>
    </row>
    <row r="23" spans="1:5" x14ac:dyDescent="0.25">
      <c r="A23" s="11" t="s">
        <v>24</v>
      </c>
      <c r="B23" s="4">
        <f>SUM(B5:B22)</f>
        <v>307</v>
      </c>
      <c r="C23" s="4">
        <f>2+SUM(C5:C22)</f>
        <v>107</v>
      </c>
      <c r="D23" s="4">
        <f>SUM(D5:D22)</f>
        <v>44</v>
      </c>
      <c r="E23" s="4">
        <f t="shared" si="0"/>
        <v>458</v>
      </c>
    </row>
    <row r="24" spans="1:5" x14ac:dyDescent="0.25">
      <c r="A24" s="15" t="s">
        <v>60</v>
      </c>
      <c r="B24" s="4"/>
      <c r="C24" s="4"/>
      <c r="D24" s="4"/>
      <c r="E24" s="4"/>
    </row>
    <row r="26" spans="1:5" x14ac:dyDescent="0.25">
      <c r="A26" s="15" t="s">
        <v>61</v>
      </c>
      <c r="B26" s="4"/>
      <c r="C26" s="4"/>
      <c r="D26" s="4"/>
      <c r="E26" s="4"/>
    </row>
  </sheetData>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C35" sqref="C35"/>
    </sheetView>
  </sheetViews>
  <sheetFormatPr baseColWidth="10" defaultColWidth="9.140625" defaultRowHeight="15" x14ac:dyDescent="0.25"/>
  <cols>
    <col min="1" max="1" width="28.5703125" customWidth="1"/>
    <col min="2" max="2" width="21.5703125" customWidth="1"/>
    <col min="3" max="3" width="28.42578125" customWidth="1"/>
    <col min="4" max="1025" width="10.7109375" customWidth="1"/>
  </cols>
  <sheetData>
    <row r="1" spans="1:4" x14ac:dyDescent="0.25">
      <c r="A1" s="3" t="s">
        <v>62</v>
      </c>
      <c r="B1" s="4"/>
      <c r="C1" s="4"/>
      <c r="D1" s="4"/>
    </row>
    <row r="2" spans="1:4" x14ac:dyDescent="0.25">
      <c r="A2" s="4" t="s">
        <v>72</v>
      </c>
      <c r="B2" s="4"/>
      <c r="C2" s="4"/>
      <c r="D2" s="4"/>
    </row>
    <row r="3" spans="1:4" x14ac:dyDescent="0.25">
      <c r="A3" s="3"/>
      <c r="B3" s="4"/>
      <c r="C3" s="4"/>
      <c r="D3" s="4"/>
    </row>
    <row r="4" spans="1:4" x14ac:dyDescent="0.25">
      <c r="A4" s="4"/>
      <c r="B4" s="21" t="s">
        <v>63</v>
      </c>
      <c r="C4" s="21" t="s">
        <v>64</v>
      </c>
      <c r="D4" s="21" t="s">
        <v>65</v>
      </c>
    </row>
    <row r="5" spans="1:4" x14ac:dyDescent="0.25">
      <c r="A5" s="8" t="s">
        <v>10</v>
      </c>
      <c r="B5" s="4">
        <v>138</v>
      </c>
      <c r="C5" s="4">
        <f>1+1</f>
        <v>2</v>
      </c>
      <c r="D5" s="4">
        <f>1+1</f>
        <v>2</v>
      </c>
    </row>
    <row r="6" spans="1:4" x14ac:dyDescent="0.25">
      <c r="A6" s="8" t="s">
        <v>11</v>
      </c>
      <c r="B6" s="4">
        <v>102</v>
      </c>
      <c r="C6" s="4">
        <f>2+2</f>
        <v>4</v>
      </c>
      <c r="D6" s="4">
        <f>1+1</f>
        <v>2</v>
      </c>
    </row>
    <row r="7" spans="1:4" x14ac:dyDescent="0.25">
      <c r="A7" s="8" t="s">
        <v>12</v>
      </c>
      <c r="B7" s="4">
        <v>36</v>
      </c>
      <c r="C7" s="4">
        <v>3</v>
      </c>
      <c r="D7" s="4">
        <f>1</f>
        <v>1</v>
      </c>
    </row>
    <row r="8" spans="1:4" x14ac:dyDescent="0.25">
      <c r="A8" s="8" t="s">
        <v>13</v>
      </c>
      <c r="B8" s="4">
        <v>65</v>
      </c>
      <c r="C8" s="4">
        <f>1</f>
        <v>1</v>
      </c>
      <c r="D8" s="4">
        <f>1</f>
        <v>1</v>
      </c>
    </row>
    <row r="9" spans="1:4" x14ac:dyDescent="0.25">
      <c r="A9" s="8" t="s">
        <v>14</v>
      </c>
      <c r="B9" s="4">
        <v>10</v>
      </c>
      <c r="C9" s="16" t="s">
        <v>54</v>
      </c>
      <c r="D9" s="16">
        <v>0</v>
      </c>
    </row>
    <row r="10" spans="1:4" x14ac:dyDescent="0.25">
      <c r="A10" s="8" t="s">
        <v>15</v>
      </c>
      <c r="B10" s="4">
        <v>124</v>
      </c>
      <c r="C10" s="4">
        <f>3+1+2</f>
        <v>6</v>
      </c>
      <c r="D10" s="4">
        <f>1+1+1</f>
        <v>3</v>
      </c>
    </row>
    <row r="11" spans="1:4" x14ac:dyDescent="0.25">
      <c r="A11" s="8" t="s">
        <v>16</v>
      </c>
      <c r="B11" s="4">
        <v>87</v>
      </c>
      <c r="C11" s="4">
        <f>3+1</f>
        <v>4</v>
      </c>
      <c r="D11" s="4">
        <f>1+1</f>
        <v>2</v>
      </c>
    </row>
    <row r="12" spans="1:4" x14ac:dyDescent="0.25">
      <c r="A12" s="8" t="s">
        <v>17</v>
      </c>
      <c r="B12" s="4">
        <v>140</v>
      </c>
      <c r="C12" s="4">
        <v>8</v>
      </c>
      <c r="D12" s="4">
        <f>1</f>
        <v>1</v>
      </c>
    </row>
    <row r="13" spans="1:4" x14ac:dyDescent="0.25">
      <c r="A13" s="8" t="s">
        <v>18</v>
      </c>
      <c r="B13" s="4">
        <v>91</v>
      </c>
      <c r="C13" s="4">
        <v>2</v>
      </c>
      <c r="D13" s="4">
        <v>2</v>
      </c>
    </row>
    <row r="14" spans="1:4" x14ac:dyDescent="0.25">
      <c r="A14" s="8" t="s">
        <v>19</v>
      </c>
      <c r="B14" s="4">
        <v>111</v>
      </c>
      <c r="C14" s="4">
        <v>7</v>
      </c>
      <c r="D14" s="4">
        <f>1+1+1</f>
        <v>3</v>
      </c>
    </row>
    <row r="15" spans="1:4" x14ac:dyDescent="0.25">
      <c r="A15" s="8" t="s">
        <v>20</v>
      </c>
      <c r="B15" s="4">
        <v>133</v>
      </c>
      <c r="C15" s="4">
        <f>1+7</f>
        <v>8</v>
      </c>
      <c r="D15" s="4">
        <f>1+1</f>
        <v>2</v>
      </c>
    </row>
    <row r="16" spans="1:4" x14ac:dyDescent="0.25">
      <c r="A16" s="8" t="s">
        <v>21</v>
      </c>
      <c r="B16" s="4">
        <v>56</v>
      </c>
      <c r="C16" s="4">
        <v>2</v>
      </c>
      <c r="D16" s="4">
        <v>1</v>
      </c>
    </row>
    <row r="17" spans="1:4" x14ac:dyDescent="0.25">
      <c r="A17" s="10" t="s">
        <v>22</v>
      </c>
      <c r="B17" s="4">
        <v>124</v>
      </c>
      <c r="C17" s="4">
        <v>4</v>
      </c>
      <c r="D17" s="4">
        <v>1</v>
      </c>
    </row>
    <row r="18" spans="1:4" x14ac:dyDescent="0.25">
      <c r="A18" s="10" t="s">
        <v>23</v>
      </c>
      <c r="B18" s="4">
        <v>20</v>
      </c>
      <c r="C18" s="16" t="s">
        <v>54</v>
      </c>
      <c r="D18" s="4">
        <v>1</v>
      </c>
    </row>
    <row r="19" spans="1:4" x14ac:dyDescent="0.25">
      <c r="A19" s="11" t="s">
        <v>24</v>
      </c>
      <c r="B19" s="4">
        <f>SUM(B5:B18)+1</f>
        <v>1238</v>
      </c>
      <c r="C19" s="4">
        <f>SUM(C5:C17)</f>
        <v>51</v>
      </c>
      <c r="D19" s="4">
        <f>SUM(D5:D18)</f>
        <v>22</v>
      </c>
    </row>
    <row r="20" spans="1:4" x14ac:dyDescent="0.25">
      <c r="A20" s="15" t="s">
        <v>66</v>
      </c>
      <c r="B20" s="4"/>
      <c r="C20" s="4"/>
      <c r="D20" s="4"/>
    </row>
    <row r="21" spans="1:4" x14ac:dyDescent="0.25">
      <c r="A21" s="15" t="s">
        <v>67</v>
      </c>
      <c r="B21" s="4"/>
      <c r="C21" s="4"/>
      <c r="D21" s="4"/>
    </row>
    <row r="22" spans="1:4" x14ac:dyDescent="0.25">
      <c r="A22" s="22"/>
      <c r="B22" s="4"/>
      <c r="C22" s="4"/>
      <c r="D22" s="4"/>
    </row>
    <row r="23" spans="1:4" x14ac:dyDescent="0.25">
      <c r="A23" s="15" t="s">
        <v>68</v>
      </c>
      <c r="B23" s="4"/>
      <c r="C23" s="4"/>
      <c r="D23" s="4"/>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632</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Tableau 1</vt:lpstr>
      <vt:lpstr>Graphique 1</vt:lpstr>
      <vt:lpstr>Carte 1</vt:lpstr>
      <vt:lpstr>Graphique 2</vt:lpstr>
      <vt:lpstr>Tableau 2</vt:lpstr>
      <vt:lpstr>Tableau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edwige.millery</cp:lastModifiedBy>
  <cp:revision>42</cp:revision>
  <dcterms:created xsi:type="dcterms:W3CDTF">2006-09-16T00:00:00Z</dcterms:created>
  <dcterms:modified xsi:type="dcterms:W3CDTF">2018-04-03T14:15:37Z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