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Z-CHIFFRES CLES\CHIFFRES CLES 2018\Fichiers données pour mise en ligne\"/>
    </mc:Choice>
  </mc:AlternateContent>
  <bookViews>
    <workbookView xWindow="0" yWindow="0" windowWidth="28800" windowHeight="12435" tabRatio="941"/>
  </bookViews>
  <sheets>
    <sheet name="Sommaire" sheetId="8" r:id="rId1"/>
    <sheet name="Tableau 1" sheetId="9" r:id="rId2"/>
    <sheet name="Graphique 1" sheetId="2" r:id="rId3"/>
    <sheet name="Graphique 2" sheetId="3" r:id="rId4"/>
    <sheet name="Tableau 2" sheetId="4" r:id="rId5"/>
    <sheet name="Tableau 3" sheetId="6" r:id="rId6"/>
    <sheet name="Tableau 4" sheetId="5" r:id="rId7"/>
    <sheet name="Graphique 3" sheetId="7" r:id="rId8"/>
  </sheets>
  <definedNames>
    <definedName name="_xlnm._FilterDatabase" localSheetId="4" hidden="1">'Tableau 2'!$A$1:$B$20</definedName>
    <definedName name="_xlnm.Print_Area" localSheetId="4">'Tableau 2'!$A$4:$E$29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B44" i="3" l="1"/>
  <c r="B43" i="3"/>
  <c r="C43" i="3" l="1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B45" i="3"/>
  <c r="G91" i="2" l="1"/>
  <c r="F91" i="2"/>
  <c r="F10" i="6" l="1"/>
  <c r="F9" i="6"/>
  <c r="F8" i="6"/>
  <c r="F7" i="6"/>
  <c r="F6" i="6"/>
  <c r="F5" i="6"/>
  <c r="C5" i="6"/>
  <c r="D5" i="6"/>
  <c r="E5" i="6"/>
  <c r="B5" i="6"/>
  <c r="E26" i="4"/>
  <c r="E25" i="4"/>
  <c r="E24" i="4"/>
  <c r="E22" i="4"/>
  <c r="E21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E5" i="4"/>
  <c r="D16" i="4"/>
  <c r="C16" i="4"/>
  <c r="D5" i="4"/>
  <c r="C5" i="4"/>
  <c r="U30" i="3"/>
</calcChain>
</file>

<file path=xl/sharedStrings.xml><?xml version="1.0" encoding="utf-8"?>
<sst xmlns="http://schemas.openxmlformats.org/spreadsheetml/2006/main" count="142" uniqueCount="128">
  <si>
    <t>Effectifs</t>
  </si>
  <si>
    <t>% femmes</t>
  </si>
  <si>
    <t>% moins de 40 ans</t>
  </si>
  <si>
    <t>% franciliens</t>
  </si>
  <si>
    <t>Photographes</t>
  </si>
  <si>
    <t>Auteurs d'oeuvres audiovisuelles</t>
  </si>
  <si>
    <t>Ecrivains et auteurs d'oeuvres dramatiques</t>
  </si>
  <si>
    <t>Illustrateurs</t>
  </si>
  <si>
    <t>Auteurs de compositions musicales et chorégraphes</t>
  </si>
  <si>
    <t>Traducteurs</t>
  </si>
  <si>
    <t>Auteurs de logiciels et de multimedia interactif</t>
  </si>
  <si>
    <t>Ensemble artistes-auteurs affiliés à l'Agessa</t>
  </si>
  <si>
    <t>Graphistes</t>
  </si>
  <si>
    <t>Peintres</t>
  </si>
  <si>
    <t>Sculpteurs</t>
  </si>
  <si>
    <t>Auteurs d'oeuvres plasticiennes</t>
  </si>
  <si>
    <t>Dessinateurs</t>
  </si>
  <si>
    <t>Dessinateurs textiles</t>
  </si>
  <si>
    <t>Autres disciplines relevant de la Maison des artistes**</t>
  </si>
  <si>
    <t>Ensemble artistes-auteurs affiliés à la Maison des artistes</t>
  </si>
  <si>
    <t>** Décorateurs, graveurs, céramistes, auteurs de vitraux, auteurs de tapisseries</t>
  </si>
  <si>
    <t>Source : Agessa, Maison des artistes / DEPS, Ministère de la culture et de la communication, 2017</t>
  </si>
  <si>
    <t>X</t>
  </si>
  <si>
    <t>Egalité</t>
  </si>
  <si>
    <t>MDA</t>
  </si>
  <si>
    <t>Agessa</t>
  </si>
  <si>
    <t>REMUNERATION PERCUES PAR LES SOCIETES DE PERCEPTION ET DE REPARTITION DES DROITS D'AUTEUR ET DROITS VOISINS GÉRÉS COLLECTIVEMENT</t>
  </si>
  <si>
    <t>Milliers d'euros</t>
  </si>
  <si>
    <t>Total</t>
  </si>
  <si>
    <t>Droits d'auteur</t>
  </si>
  <si>
    <t xml:space="preserve">  Sacem</t>
  </si>
  <si>
    <t xml:space="preserve">  SACD</t>
  </si>
  <si>
    <t xml:space="preserve">  Scam</t>
  </si>
  <si>
    <t xml:space="preserve">  CFC</t>
  </si>
  <si>
    <t xml:space="preserve">  ADAGP</t>
  </si>
  <si>
    <t xml:space="preserve">  Sofia</t>
  </si>
  <si>
    <t xml:space="preserve">  Scelf</t>
  </si>
  <si>
    <t xml:space="preserve">  SEAM</t>
  </si>
  <si>
    <t xml:space="preserve">  SAIF</t>
  </si>
  <si>
    <t xml:space="preserve">  Saje</t>
  </si>
  <si>
    <t>Droits voisins</t>
  </si>
  <si>
    <t xml:space="preserve"> Sociétés d'artistes interprètes</t>
  </si>
  <si>
    <t xml:space="preserve">  Adami</t>
  </si>
  <si>
    <t xml:space="preserve">  Spedidam</t>
  </si>
  <si>
    <t xml:space="preserve"> Sociétés de producteurs phonographiques</t>
  </si>
  <si>
    <t xml:space="preserve">  SCPP</t>
  </si>
  <si>
    <t xml:space="preserve">  SPPF</t>
  </si>
  <si>
    <t xml:space="preserve"> Sociétés de producteurs audiovisuels</t>
  </si>
  <si>
    <t xml:space="preserve">  Procirep</t>
  </si>
  <si>
    <t xml:space="preserve">  Angoa</t>
  </si>
  <si>
    <t xml:space="preserve">  Arp</t>
  </si>
  <si>
    <t>Sociétés ayant vocation à effectuer des versements directs aux ayants droit (personnes morales ou physiques directement bénéficiaires de droits).</t>
  </si>
  <si>
    <t>*Non compris 4,9 millions d'euros de perceptions exceptionnelles dans le cadre de décisions de justice.</t>
  </si>
  <si>
    <t>… : résultat non disponible</t>
  </si>
  <si>
    <t>//// : absence de résultat due à la nature des choses</t>
  </si>
  <si>
    <t>-    : résultat nul</t>
  </si>
  <si>
    <t>SPRD</t>
  </si>
  <si>
    <t>champs</t>
  </si>
  <si>
    <t>audiovisuel, spectacle vivant, écrit</t>
  </si>
  <si>
    <t>copie numérique et photocopie livre et presse</t>
  </si>
  <si>
    <t>arts visuels</t>
  </si>
  <si>
    <t>prêt bibliothèque et copie privée pour le livre</t>
  </si>
  <si>
    <t>droits d'adaptation audiovisuel des œuvres littéraires</t>
  </si>
  <si>
    <t>musique imprimée</t>
  </si>
  <si>
    <t>arts visuels et image fixe</t>
  </si>
  <si>
    <t>jeux de télévision</t>
  </si>
  <si>
    <t>comédiens, danseurs, artistes interprêtes</t>
  </si>
  <si>
    <t>danseurs, choristes, chanteurs et musiciens</t>
  </si>
  <si>
    <t>producteurs indépendants et sociétés internationales (Sony Music France, Universal et Warner)</t>
  </si>
  <si>
    <t>Producteurs indépendants</t>
  </si>
  <si>
    <t>producteurs cinéma et télévision</t>
  </si>
  <si>
    <t>réalisateurs producteurs cinéma</t>
  </si>
  <si>
    <t>Nombre total d’œuvres nouvelles</t>
  </si>
  <si>
    <t>Œuvres audiovisuelles</t>
  </si>
  <si>
    <t>- télévision</t>
  </si>
  <si>
    <t>- radio</t>
  </si>
  <si>
    <t>- cinéma</t>
  </si>
  <si>
    <t>Œuvres du spectacle vivant</t>
  </si>
  <si>
    <t>- théâtre</t>
  </si>
  <si>
    <t>- chorégraphie</t>
  </si>
  <si>
    <t>- musique</t>
  </si>
  <si>
    <t>- mise en scène</t>
  </si>
  <si>
    <t>- arts de la rue</t>
  </si>
  <si>
    <t>- cirque</t>
  </si>
  <si>
    <t>Dont copie privée</t>
  </si>
  <si>
    <t>Note : Plus les courbes s'éloignent de la diagonale (en noir), plus la distribution est inégalitaire.</t>
  </si>
  <si>
    <t>musique, humour…</t>
  </si>
  <si>
    <t>audiovisuel, écrit, arts numériques, journalisme….</t>
  </si>
  <si>
    <t>retransmission simultanée cable, satellite, etc.</t>
  </si>
  <si>
    <t>Télévision, radio</t>
  </si>
  <si>
    <t>Supports sonores et audiovisuels</t>
  </si>
  <si>
    <t>Droits généraux</t>
  </si>
  <si>
    <t>Etranger</t>
  </si>
  <si>
    <t>Internet</t>
  </si>
  <si>
    <t>Unités et %</t>
  </si>
  <si>
    <t>Droits d'auteur et droits voisins</t>
  </si>
  <si>
    <t>Déflateur</t>
  </si>
  <si>
    <t>Valeur</t>
  </si>
  <si>
    <t>Graphique 2 - Droits perçus par les sociétés de perception et de répartition des droits d'auteur et droits voisins, 1997-2016</t>
  </si>
  <si>
    <t>Millions d'euros constants 2016</t>
  </si>
  <si>
    <t>Evolution 2015/2016</t>
  </si>
  <si>
    <t>Tableau 3 - Origines des droits perçus par la Sacem, 2013-2016</t>
  </si>
  <si>
    <t>évol. 2015/2016</t>
  </si>
  <si>
    <t>Source : Sacem/DEPS, Ministère de la Culture et de la Communication, 2018</t>
  </si>
  <si>
    <t>Source : Sociétés de perception et de répartition/ DEPS, Ministère de la Culture et de la Communication, 2018</t>
  </si>
  <si>
    <t>Tableau 2 - Rémunérations perçues par les sociétés de perception et de répartition du droit d'auteur et des droits voisins gérés collectivement, 2015-2016</t>
  </si>
  <si>
    <t>Source : Sociétés de perception et de répartition / DEPS, Ministère de la Culture et de la Communication, 2018</t>
  </si>
  <si>
    <t>Tableau 4 - Nouvelles œuvres déclarées au répertoire de la SACD, 2013-2016</t>
  </si>
  <si>
    <t>Source : SACD/DEPS, Ministère de la Culture et de la Communication, 2018</t>
  </si>
  <si>
    <t>Année</t>
  </si>
  <si>
    <t>Montant</t>
  </si>
  <si>
    <t xml:space="preserve">Tableau 4 - Nouvelles œuvres déclarées au répertoire de la SACD, 2013-2016 </t>
  </si>
  <si>
    <t>Graphique 3 - Evolution des montants des droits d'auteur versés par les éditeurs de livre, 2006-2016</t>
  </si>
  <si>
    <t>Source : Syndicat national de l'édition/DEPS, Ministère de la Culture et de la Communication, 2018</t>
  </si>
  <si>
    <t>Effectifs d'artistes auteurs affiliés à la Maison des artistes et à l'Agessa en 2014</t>
  </si>
  <si>
    <t>Champ : France entière, ensemble des artistes auteurs affiliés à la Maison des artistes et à l'Agessa en 2014, extraction avril 2017.</t>
  </si>
  <si>
    <t>Note : est auteur affilié tout auteur déclarant des revenus issus de son activité d'artiste-auteur supérieur à 900 fois la valeur horaire moyenne du SMIC (8577 euros en 2014).</t>
  </si>
  <si>
    <t>Source : Agessa, Maison des artistes / DEPS, Ministère de la culture, 2018</t>
  </si>
  <si>
    <t>Champ : artistes auteurs affiliés à l'Agessa et la MDA en 2014, revenus d'auteurs (Chiffre d'affaire, Traitements et Salaires) de l'année 2014, France entière</t>
  </si>
  <si>
    <t xml:space="preserve">Note de lecture: en 2014, parmi les auteurs affiliés de l'Agessa, les 50 % des artistes les moins rémunérés concentrent 14% des revenus d'auteur. En 2014, parmi les affiliés de l'Agessa, les 10% des artistes les mieux rémunérés concentrent 47% des revenus d'auteur. En 2014, parmi les affiliés de la MDA, les 50% des artistes les moins rémunérés concentrent 17% des revenus artistiques. En 2014, parmi les affiliés , les 10% des artistes des mieux rémunérés concentrent 42% des revenus artistiques. </t>
  </si>
  <si>
    <t>Lecture : 4 290 photographes sont affiliés à l'Agessa en 2014 ; 23 % d'entre eux sont des femmes, 27 % ont moins de 40 ans et 59 % résident en Île-de-France.</t>
  </si>
  <si>
    <t>Artistes-auteurs affiliés en 2014</t>
  </si>
  <si>
    <t xml:space="preserve"> </t>
  </si>
  <si>
    <t>Unités et %</t>
  </si>
  <si>
    <t>%</t>
  </si>
  <si>
    <t>Milliers d’euros constants 2016 et %</t>
  </si>
  <si>
    <t>Tableau 1 - Effectifs d'artistes auteurs affiliés à la Maison des artistes et à l'Agessa en 2014</t>
  </si>
  <si>
    <t>Graphique 1  - Concentration des revenus artistiques des artistes auteurs affiliés à l'Agessa et à la Maison des artistes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</si>
</sst>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#,##0.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 tint="-0.249977111117893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333399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FF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1" fillId="3" borderId="0" xfId="0" applyFont="1" applyFill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3" fontId="6" fillId="2" borderId="9" xfId="0" applyNumberFormat="1" applyFont="1" applyFill="1" applyBorder="1" applyAlignment="1">
      <alignment horizontal="right" vertical="center" wrapText="1"/>
    </xf>
    <xf numFmtId="9" fontId="1" fillId="2" borderId="10" xfId="0" applyNumberFormat="1" applyFont="1" applyFill="1" applyBorder="1" applyAlignment="1">
      <alignment horizontal="right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9" fontId="1" fillId="2" borderId="0" xfId="0" applyNumberFormat="1" applyFont="1" applyFill="1" applyBorder="1" applyAlignment="1">
      <alignment horizontal="right" vertical="center" wrapText="1"/>
    </xf>
    <xf numFmtId="9" fontId="1" fillId="2" borderId="7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9" fontId="7" fillId="2" borderId="14" xfId="0" applyNumberFormat="1" applyFont="1" applyFill="1" applyBorder="1" applyAlignment="1">
      <alignment horizontal="right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9" fontId="7" fillId="2" borderId="18" xfId="0" applyNumberFormat="1" applyFont="1" applyFill="1" applyBorder="1" applyAlignment="1">
      <alignment horizontal="right" vertical="center" wrapText="1"/>
    </xf>
    <xf numFmtId="9" fontId="7" fillId="2" borderId="1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/>
    <xf numFmtId="2" fontId="4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0" fontId="5" fillId="0" borderId="24" xfId="0" applyFont="1" applyBorder="1"/>
    <xf numFmtId="0" fontId="5" fillId="0" borderId="24" xfId="0" applyFont="1" applyBorder="1" applyAlignment="1">
      <alignment horizontal="center"/>
    </xf>
    <xf numFmtId="3" fontId="5" fillId="0" borderId="24" xfId="0" applyNumberFormat="1" applyFont="1" applyBorder="1"/>
    <xf numFmtId="0" fontId="5" fillId="0" borderId="25" xfId="0" applyFont="1" applyBorder="1" applyAlignment="1">
      <alignment horizontal="center"/>
    </xf>
    <xf numFmtId="0" fontId="1" fillId="0" borderId="0" xfId="0" applyFont="1" applyBorder="1"/>
    <xf numFmtId="3" fontId="5" fillId="0" borderId="24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22" xfId="0" applyFont="1" applyBorder="1"/>
    <xf numFmtId="164" fontId="5" fillId="0" borderId="22" xfId="1" applyNumberFormat="1" applyFont="1" applyBorder="1"/>
    <xf numFmtId="9" fontId="5" fillId="0" borderId="22" xfId="2" applyFont="1" applyBorder="1"/>
    <xf numFmtId="164" fontId="1" fillId="0" borderId="0" xfId="1" applyNumberFormat="1" applyFont="1"/>
    <xf numFmtId="9" fontId="1" fillId="0" borderId="0" xfId="2" applyFont="1"/>
    <xf numFmtId="9" fontId="1" fillId="0" borderId="0" xfId="0" applyNumberFormat="1" applyFont="1"/>
    <xf numFmtId="0" fontId="1" fillId="0" borderId="21" xfId="0" applyFont="1" applyBorder="1"/>
    <xf numFmtId="164" fontId="1" fillId="0" borderId="21" xfId="1" applyNumberFormat="1" applyFont="1" applyBorder="1"/>
    <xf numFmtId="9" fontId="1" fillId="0" borderId="21" xfId="2" applyFont="1" applyBorder="1"/>
    <xf numFmtId="0" fontId="10" fillId="0" borderId="0" xfId="0" applyFont="1"/>
    <xf numFmtId="0" fontId="11" fillId="0" borderId="0" xfId="0" applyFont="1"/>
    <xf numFmtId="3" fontId="5" fillId="0" borderId="22" xfId="0" applyNumberFormat="1" applyFont="1" applyBorder="1"/>
    <xf numFmtId="3" fontId="1" fillId="0" borderId="0" xfId="0" applyNumberFormat="1" applyFont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22" xfId="0" applyNumberFormat="1" applyFont="1" applyBorder="1"/>
    <xf numFmtId="166" fontId="10" fillId="0" borderId="22" xfId="0" applyNumberFormat="1" applyFont="1" applyBorder="1"/>
    <xf numFmtId="165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8" fillId="0" borderId="21" xfId="0" applyNumberFormat="1" applyFont="1" applyBorder="1"/>
    <xf numFmtId="166" fontId="8" fillId="0" borderId="21" xfId="0" applyNumberFormat="1" applyFont="1" applyBorder="1" applyAlignment="1">
      <alignment horizontal="right"/>
    </xf>
    <xf numFmtId="49" fontId="1" fillId="0" borderId="0" xfId="0" applyNumberFormat="1" applyFont="1"/>
    <xf numFmtId="9" fontId="1" fillId="0" borderId="23" xfId="2" applyFont="1" applyBorder="1"/>
    <xf numFmtId="9" fontId="1" fillId="0" borderId="0" xfId="2" applyFont="1" applyBorder="1"/>
    <xf numFmtId="0" fontId="5" fillId="0" borderId="25" xfId="0" applyFont="1" applyBorder="1"/>
    <xf numFmtId="0" fontId="5" fillId="0" borderId="0" xfId="0" applyFont="1" applyBorder="1"/>
    <xf numFmtId="2" fontId="5" fillId="0" borderId="24" xfId="0" applyNumberFormat="1" applyFont="1" applyBorder="1"/>
    <xf numFmtId="2" fontId="5" fillId="0" borderId="25" xfId="0" applyNumberFormat="1" applyFont="1" applyBorder="1"/>
    <xf numFmtId="9" fontId="5" fillId="0" borderId="23" xfId="2" applyFont="1" applyBorder="1"/>
    <xf numFmtId="3" fontId="1" fillId="0" borderId="0" xfId="0" applyNumberFormat="1" applyFont="1" applyBorder="1"/>
    <xf numFmtId="167" fontId="1" fillId="0" borderId="0" xfId="2" applyNumberFormat="1" applyFont="1" applyBorder="1"/>
    <xf numFmtId="167" fontId="1" fillId="0" borderId="0" xfId="0" applyNumberFormat="1" applyFont="1" applyBorder="1"/>
    <xf numFmtId="10" fontId="1" fillId="0" borderId="0" xfId="2" applyNumberFormat="1" applyFont="1" applyBorder="1"/>
    <xf numFmtId="0" fontId="1" fillId="0" borderId="20" xfId="0" applyFont="1" applyBorder="1" applyAlignment="1"/>
    <xf numFmtId="164" fontId="1" fillId="0" borderId="20" xfId="1" applyNumberFormat="1" applyFont="1" applyBorder="1" applyAlignment="1"/>
    <xf numFmtId="0" fontId="5" fillId="0" borderId="20" xfId="0" applyFont="1" applyBorder="1" applyAlignment="1">
      <alignment horizontal="center"/>
    </xf>
    <xf numFmtId="164" fontId="1" fillId="0" borderId="20" xfId="1" applyNumberFormat="1" applyFont="1" applyBorder="1" applyAlignment="1">
      <alignment horizontal="center"/>
    </xf>
    <xf numFmtId="0" fontId="13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4" fillId="2" borderId="0" xfId="3" applyFont="1" applyFill="1" applyAlignment="1">
      <alignment horizontal="left" vertical="center" wrapText="1"/>
    </xf>
    <xf numFmtId="0" fontId="14" fillId="0" borderId="0" xfId="3" applyFont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48507916276458E-2"/>
          <c:y val="2.9235299210515032E-2"/>
          <c:w val="0.90829785481197667"/>
          <c:h val="0.87726060875988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'Graphique 1'!$B$1</c:f>
              <c:strCache>
                <c:ptCount val="1"/>
                <c:pt idx="0">
                  <c:v>Egalité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'Graphique 1'!$A$2:$A$101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'Graphique 1'!$B$2:$B$101</c:f>
              <c:numCache>
                <c:formatCode>0</c:formatCode>
                <c:ptCount val="100"/>
                <c:pt idx="0">
                  <c:v>0.9963875987455838</c:v>
                </c:pt>
                <c:pt idx="1">
                  <c:v>1.9967448691993175</c:v>
                </c:pt>
                <c:pt idx="2">
                  <c:v>2.9971021396530508</c:v>
                </c:pt>
                <c:pt idx="3">
                  <c:v>3.9974594101067842</c:v>
                </c:pt>
                <c:pt idx="4">
                  <c:v>4.9978166805605175</c:v>
                </c:pt>
                <c:pt idx="5">
                  <c:v>5.9981739510142509</c:v>
                </c:pt>
                <c:pt idx="6">
                  <c:v>6.9985312214679842</c:v>
                </c:pt>
                <c:pt idx="7">
                  <c:v>7.9988884919217176</c:v>
                </c:pt>
                <c:pt idx="8">
                  <c:v>8.9992457623754518</c:v>
                </c:pt>
                <c:pt idx="9">
                  <c:v>9.9996030328291852</c:v>
                </c:pt>
                <c:pt idx="10">
                  <c:v>10.98805128815847</c:v>
                </c:pt>
                <c:pt idx="11">
                  <c:v>12.000317573736652</c:v>
                </c:pt>
                <c:pt idx="12">
                  <c:v>13.004644515898535</c:v>
                </c:pt>
                <c:pt idx="13">
                  <c:v>13.997062442935968</c:v>
                </c:pt>
                <c:pt idx="14">
                  <c:v>14.993450041681552</c:v>
                </c:pt>
                <c:pt idx="15">
                  <c:v>16.001746655551585</c:v>
                </c:pt>
                <c:pt idx="16">
                  <c:v>16.98225556746457</c:v>
                </c:pt>
                <c:pt idx="17">
                  <c:v>18.0143702115835</c:v>
                </c:pt>
                <c:pt idx="18">
                  <c:v>18.998848795204633</c:v>
                </c:pt>
                <c:pt idx="19">
                  <c:v>19.999206065658367</c:v>
                </c:pt>
                <c:pt idx="20">
                  <c:v>20.9995633361121</c:v>
                </c:pt>
                <c:pt idx="21">
                  <c:v>21.999920606565833</c:v>
                </c:pt>
                <c:pt idx="22">
                  <c:v>22.996308205311419</c:v>
                </c:pt>
                <c:pt idx="23">
                  <c:v>24.0006351474733</c:v>
                </c:pt>
                <c:pt idx="24">
                  <c:v>24.997022746218885</c:v>
                </c:pt>
                <c:pt idx="25">
                  <c:v>25.997380016672619</c:v>
                </c:pt>
                <c:pt idx="26">
                  <c:v>26.997737287126352</c:v>
                </c:pt>
                <c:pt idx="27">
                  <c:v>27.998094557580085</c:v>
                </c:pt>
                <c:pt idx="28">
                  <c:v>28.998451828033819</c:v>
                </c:pt>
                <c:pt idx="29">
                  <c:v>30.0027787701957</c:v>
                </c:pt>
                <c:pt idx="30">
                  <c:v>31.007105712357582</c:v>
                </c:pt>
                <c:pt idx="31">
                  <c:v>31.999523639395015</c:v>
                </c:pt>
                <c:pt idx="32">
                  <c:v>32.999880909848748</c:v>
                </c:pt>
                <c:pt idx="33">
                  <c:v>34.000238180302482</c:v>
                </c:pt>
                <c:pt idx="34">
                  <c:v>35.000595450756215</c:v>
                </c:pt>
                <c:pt idx="35">
                  <c:v>36.000952721209948</c:v>
                </c:pt>
                <c:pt idx="36">
                  <c:v>37.001309991663682</c:v>
                </c:pt>
                <c:pt idx="37">
                  <c:v>37.997697590409267</c:v>
                </c:pt>
                <c:pt idx="38">
                  <c:v>38.998054860863</c:v>
                </c:pt>
                <c:pt idx="39">
                  <c:v>39.998412131316734</c:v>
                </c:pt>
                <c:pt idx="40">
                  <c:v>40.998769401770467</c:v>
                </c:pt>
                <c:pt idx="41">
                  <c:v>41.9991266722242</c:v>
                </c:pt>
                <c:pt idx="42">
                  <c:v>42.999483942677934</c:v>
                </c:pt>
                <c:pt idx="43">
                  <c:v>44.003810884839815</c:v>
                </c:pt>
                <c:pt idx="44">
                  <c:v>44.992259140169097</c:v>
                </c:pt>
                <c:pt idx="45">
                  <c:v>46.004525425747282</c:v>
                </c:pt>
                <c:pt idx="46">
                  <c:v>46.996943352784719</c:v>
                </c:pt>
                <c:pt idx="47">
                  <c:v>48.005239966654749</c:v>
                </c:pt>
                <c:pt idx="48">
                  <c:v>49.001627565400334</c:v>
                </c:pt>
                <c:pt idx="49">
                  <c:v>49.998015164145919</c:v>
                </c:pt>
                <c:pt idx="50">
                  <c:v>50.998372434599652</c:v>
                </c:pt>
                <c:pt idx="51">
                  <c:v>52.002699376761534</c:v>
                </c:pt>
                <c:pt idx="52">
                  <c:v>52.999086975507119</c:v>
                </c:pt>
                <c:pt idx="53">
                  <c:v>53.999444245960852</c:v>
                </c:pt>
                <c:pt idx="54">
                  <c:v>54.999801516414585</c:v>
                </c:pt>
                <c:pt idx="55">
                  <c:v>56.000158786868319</c:v>
                </c:pt>
                <c:pt idx="56">
                  <c:v>57.000516057322052</c:v>
                </c:pt>
                <c:pt idx="57">
                  <c:v>58.000873327775786</c:v>
                </c:pt>
                <c:pt idx="58">
                  <c:v>59.001230598229519</c:v>
                </c:pt>
                <c:pt idx="59">
                  <c:v>60.001587868683252</c:v>
                </c:pt>
                <c:pt idx="60">
                  <c:v>61.001945139136986</c:v>
                </c:pt>
                <c:pt idx="61">
                  <c:v>62.002302409590719</c:v>
                </c:pt>
                <c:pt idx="62">
                  <c:v>62.998690008336304</c:v>
                </c:pt>
                <c:pt idx="63">
                  <c:v>63.999047278790037</c:v>
                </c:pt>
                <c:pt idx="64">
                  <c:v>65.003374220951926</c:v>
                </c:pt>
                <c:pt idx="65">
                  <c:v>65.999761819697511</c:v>
                </c:pt>
                <c:pt idx="66">
                  <c:v>67.008058433567541</c:v>
                </c:pt>
                <c:pt idx="67">
                  <c:v>68.004446032313126</c:v>
                </c:pt>
                <c:pt idx="68">
                  <c:v>69.000833631058711</c:v>
                </c:pt>
                <c:pt idx="69">
                  <c:v>69.997221229804296</c:v>
                </c:pt>
                <c:pt idx="70">
                  <c:v>71.001548171966178</c:v>
                </c:pt>
                <c:pt idx="71">
                  <c:v>71.997935770711763</c:v>
                </c:pt>
                <c:pt idx="72">
                  <c:v>73.002262712873645</c:v>
                </c:pt>
                <c:pt idx="73">
                  <c:v>74.002619983327378</c:v>
                </c:pt>
                <c:pt idx="74">
                  <c:v>74.999007582072963</c:v>
                </c:pt>
                <c:pt idx="75">
                  <c:v>75.999364852526696</c:v>
                </c:pt>
                <c:pt idx="76">
                  <c:v>76.99972212298043</c:v>
                </c:pt>
                <c:pt idx="77">
                  <c:v>78.000079393434163</c:v>
                </c:pt>
                <c:pt idx="78">
                  <c:v>79.000436663887896</c:v>
                </c:pt>
                <c:pt idx="79">
                  <c:v>80.00079393434163</c:v>
                </c:pt>
                <c:pt idx="80">
                  <c:v>81.001151204795363</c:v>
                </c:pt>
                <c:pt idx="81">
                  <c:v>82.001508475249096</c:v>
                </c:pt>
                <c:pt idx="82">
                  <c:v>83.00186574570283</c:v>
                </c:pt>
                <c:pt idx="83">
                  <c:v>84.002223016156563</c:v>
                </c:pt>
                <c:pt idx="84">
                  <c:v>85.002580286610296</c:v>
                </c:pt>
                <c:pt idx="85">
                  <c:v>86.00293755706403</c:v>
                </c:pt>
                <c:pt idx="86">
                  <c:v>87.003294827517763</c:v>
                </c:pt>
                <c:pt idx="87">
                  <c:v>88.003652097971496</c:v>
                </c:pt>
                <c:pt idx="88">
                  <c:v>89.000039696717081</c:v>
                </c:pt>
                <c:pt idx="89">
                  <c:v>90.000396967170815</c:v>
                </c:pt>
                <c:pt idx="90">
                  <c:v>91.000754237624548</c:v>
                </c:pt>
                <c:pt idx="91">
                  <c:v>92.00508117978643</c:v>
                </c:pt>
                <c:pt idx="92">
                  <c:v>93.001468778532015</c:v>
                </c:pt>
                <c:pt idx="93">
                  <c:v>94.001826048985748</c:v>
                </c:pt>
                <c:pt idx="94">
                  <c:v>95.002183319439482</c:v>
                </c:pt>
                <c:pt idx="95">
                  <c:v>96.002540589893215</c:v>
                </c:pt>
                <c:pt idx="96">
                  <c:v>97.002897860346948</c:v>
                </c:pt>
                <c:pt idx="97">
                  <c:v>98.003255130800682</c:v>
                </c:pt>
                <c:pt idx="98">
                  <c:v>99.003612401254415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6-47C2-B435-0031AEA9405C}"/>
            </c:ext>
          </c:extLst>
        </c:ser>
        <c:ser>
          <c:idx val="1"/>
          <c:order val="1"/>
          <c:tx>
            <c:strRef>
              <c:f>'Graphique 1'!$C$1</c:f>
              <c:strCache>
                <c:ptCount val="1"/>
                <c:pt idx="0">
                  <c:v>MDA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'Graphique 1'!$A$2:$A$101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'Graphique 1'!$C$2:$C$101</c:f>
              <c:numCache>
                <c:formatCode>0.00</c:formatCode>
                <c:ptCount val="100"/>
                <c:pt idx="0">
                  <c:v>1.9297470867480352E-2</c:v>
                </c:pt>
                <c:pt idx="1">
                  <c:v>6.9616529826595386E-2</c:v>
                </c:pt>
                <c:pt idx="2">
                  <c:v>0.14540417496347013</c:v>
                </c:pt>
                <c:pt idx="3">
                  <c:v>0.24484519498378743</c:v>
                </c:pt>
                <c:pt idx="4">
                  <c:v>0.36395138164949908</c:v>
                </c:pt>
                <c:pt idx="5">
                  <c:v>0.50008328978516614</c:v>
                </c:pt>
                <c:pt idx="6">
                  <c:v>0.65827451163642403</c:v>
                </c:pt>
                <c:pt idx="7">
                  <c:v>0.82824094396345549</c:v>
                </c:pt>
                <c:pt idx="8">
                  <c:v>1.0119799831874448</c:v>
                </c:pt>
                <c:pt idx="9">
                  <c:v>1.2097834393487259</c:v>
                </c:pt>
                <c:pt idx="10">
                  <c:v>1.415810622238344</c:v>
                </c:pt>
                <c:pt idx="11">
                  <c:v>1.6336562994659052</c:v>
                </c:pt>
                <c:pt idx="12">
                  <c:v>1.8619115107763613</c:v>
                </c:pt>
                <c:pt idx="13">
                  <c:v>2.0974196260939584</c:v>
                </c:pt>
                <c:pt idx="14">
                  <c:v>2.3385322695707074</c:v>
                </c:pt>
                <c:pt idx="15">
                  <c:v>2.5906111418713889</c:v>
                </c:pt>
                <c:pt idx="16">
                  <c:v>2.8523852582187001</c:v>
                </c:pt>
                <c:pt idx="17">
                  <c:v>3.1220611145860477</c:v>
                </c:pt>
                <c:pt idx="18">
                  <c:v>3.4015117917040025</c:v>
                </c:pt>
                <c:pt idx="19">
                  <c:v>3.6923255734311766</c:v>
                </c:pt>
                <c:pt idx="20">
                  <c:v>3.9880875767797592</c:v>
                </c:pt>
                <c:pt idx="21">
                  <c:v>4.3022769363979849</c:v>
                </c:pt>
                <c:pt idx="22">
                  <c:v>4.6172981078400444</c:v>
                </c:pt>
                <c:pt idx="23">
                  <c:v>4.9400984765599816</c:v>
                </c:pt>
                <c:pt idx="24">
                  <c:v>5.2703408512384451</c:v>
                </c:pt>
                <c:pt idx="25">
                  <c:v>5.6097737532872465</c:v>
                </c:pt>
                <c:pt idx="26">
                  <c:v>5.9582780917320832</c:v>
                </c:pt>
                <c:pt idx="27">
                  <c:v>6.3114227180043949</c:v>
                </c:pt>
                <c:pt idx="28">
                  <c:v>6.6792556674232522</c:v>
                </c:pt>
                <c:pt idx="29">
                  <c:v>7.0550546968404513</c:v>
                </c:pt>
                <c:pt idx="30">
                  <c:v>7.4401522152256661</c:v>
                </c:pt>
                <c:pt idx="31">
                  <c:v>7.8382690976533818</c:v>
                </c:pt>
                <c:pt idx="32">
                  <c:v>8.2407701748617033</c:v>
                </c:pt>
                <c:pt idx="33">
                  <c:v>8.6517787734727243</c:v>
                </c:pt>
                <c:pt idx="34">
                  <c:v>9.0804592640532089</c:v>
                </c:pt>
                <c:pt idx="35">
                  <c:v>9.5188836323950792</c:v>
                </c:pt>
                <c:pt idx="36">
                  <c:v>9.9670586679717754</c:v>
                </c:pt>
                <c:pt idx="37">
                  <c:v>10.428645271252879</c:v>
                </c:pt>
                <c:pt idx="38">
                  <c:v>10.899485290080362</c:v>
                </c:pt>
                <c:pt idx="39">
                  <c:v>11.384727830770034</c:v>
                </c:pt>
                <c:pt idx="40">
                  <c:v>11.879500908484074</c:v>
                </c:pt>
                <c:pt idx="41">
                  <c:v>12.388165888938497</c:v>
                </c:pt>
                <c:pt idx="42">
                  <c:v>12.908926274802727</c:v>
                </c:pt>
                <c:pt idx="43">
                  <c:v>13.43920717571536</c:v>
                </c:pt>
                <c:pt idx="44">
                  <c:v>13.983342266838921</c:v>
                </c:pt>
                <c:pt idx="45">
                  <c:v>14.538165002432155</c:v>
                </c:pt>
                <c:pt idx="46">
                  <c:v>15.108535480494204</c:v>
                </c:pt>
                <c:pt idx="47">
                  <c:v>15.689289556208307</c:v>
                </c:pt>
                <c:pt idx="48">
                  <c:v>16.285162777114053</c:v>
                </c:pt>
                <c:pt idx="49">
                  <c:v>16.892627920397647</c:v>
                </c:pt>
                <c:pt idx="50">
                  <c:v>17.517587987488344</c:v>
                </c:pt>
                <c:pt idx="51">
                  <c:v>18.157878879406713</c:v>
                </c:pt>
                <c:pt idx="52">
                  <c:v>18.814411657997365</c:v>
                </c:pt>
                <c:pt idx="53">
                  <c:v>19.476150865284154</c:v>
                </c:pt>
                <c:pt idx="54">
                  <c:v>20.151910193481864</c:v>
                </c:pt>
                <c:pt idx="55">
                  <c:v>20.851707307446482</c:v>
                </c:pt>
                <c:pt idx="56">
                  <c:v>21.563122273575388</c:v>
                </c:pt>
                <c:pt idx="57">
                  <c:v>22.288016248108853</c:v>
                </c:pt>
                <c:pt idx="58">
                  <c:v>23.033603183343228</c:v>
                </c:pt>
                <c:pt idx="59">
                  <c:v>23.7940642989916</c:v>
                </c:pt>
                <c:pt idx="60">
                  <c:v>24.573576797825538</c:v>
                </c:pt>
                <c:pt idx="61">
                  <c:v>25.367440739666257</c:v>
                </c:pt>
                <c:pt idx="62">
                  <c:v>26.181298154796231</c:v>
                </c:pt>
                <c:pt idx="63">
                  <c:v>27.009170907973676</c:v>
                </c:pt>
                <c:pt idx="64">
                  <c:v>27.85039758200681</c:v>
                </c:pt>
                <c:pt idx="65">
                  <c:v>28.715981900091084</c:v>
                </c:pt>
                <c:pt idx="66">
                  <c:v>29.591569861124199</c:v>
                </c:pt>
                <c:pt idx="67">
                  <c:v>30.483699300574365</c:v>
                </c:pt>
                <c:pt idx="68">
                  <c:v>31.396690989064229</c:v>
                </c:pt>
                <c:pt idx="69">
                  <c:v>32.327439030971846</c:v>
                </c:pt>
                <c:pt idx="70">
                  <c:v>33.282153414692836</c:v>
                </c:pt>
                <c:pt idx="71">
                  <c:v>34.266173557775907</c:v>
                </c:pt>
                <c:pt idx="72">
                  <c:v>35.273590323792163</c:v>
                </c:pt>
                <c:pt idx="73">
                  <c:v>36.31565539180388</c:v>
                </c:pt>
                <c:pt idx="74">
                  <c:v>37.382596185761585</c:v>
                </c:pt>
                <c:pt idx="75">
                  <c:v>38.484053622850368</c:v>
                </c:pt>
                <c:pt idx="76">
                  <c:v>39.615845619983951</c:v>
                </c:pt>
                <c:pt idx="77">
                  <c:v>40.773801555672883</c:v>
                </c:pt>
                <c:pt idx="78">
                  <c:v>41.972388183232397</c:v>
                </c:pt>
                <c:pt idx="79">
                  <c:v>43.208252986698909</c:v>
                </c:pt>
                <c:pt idx="80">
                  <c:v>44.48928480930438</c:v>
                </c:pt>
                <c:pt idx="81">
                  <c:v>45.806437684867944</c:v>
                </c:pt>
                <c:pt idx="82">
                  <c:v>47.175141166308244</c:v>
                </c:pt>
                <c:pt idx="83">
                  <c:v>48.591183117899917</c:v>
                </c:pt>
                <c:pt idx="84">
                  <c:v>50.067954627079573</c:v>
                </c:pt>
                <c:pt idx="85">
                  <c:v>51.602325665750094</c:v>
                </c:pt>
                <c:pt idx="86">
                  <c:v>53.201888809815451</c:v>
                </c:pt>
                <c:pt idx="87">
                  <c:v>54.88833031960894</c:v>
                </c:pt>
                <c:pt idx="88">
                  <c:v>56.643748030267993</c:v>
                </c:pt>
                <c:pt idx="89">
                  <c:v>58.481335043709748</c:v>
                </c:pt>
                <c:pt idx="90">
                  <c:v>60.409495824416751</c:v>
                </c:pt>
                <c:pt idx="91">
                  <c:v>62.45994451556416</c:v>
                </c:pt>
                <c:pt idx="92">
                  <c:v>64.653701417735974</c:v>
                </c:pt>
                <c:pt idx="93">
                  <c:v>66.996113392428128</c:v>
                </c:pt>
                <c:pt idx="94">
                  <c:v>69.541652299797789</c:v>
                </c:pt>
                <c:pt idx="95">
                  <c:v>72.335645509491982</c:v>
                </c:pt>
                <c:pt idx="96">
                  <c:v>75.494499540338325</c:v>
                </c:pt>
                <c:pt idx="97">
                  <c:v>79.220360143667364</c:v>
                </c:pt>
                <c:pt idx="98">
                  <c:v>84.039195756381417</c:v>
                </c:pt>
                <c:pt idx="99">
                  <c:v>100.00000000000006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D6-47C2-B435-0031AEA9405C}"/>
            </c:ext>
          </c:extLst>
        </c:ser>
        <c:ser>
          <c:idx val="2"/>
          <c:order val="2"/>
          <c:tx>
            <c:strRef>
              <c:f>'Graphique 1'!$D$1</c:f>
              <c:strCache>
                <c:ptCount val="1"/>
                <c:pt idx="0">
                  <c:v>Agessa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'Graphique 1'!$A$2:$A$101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'Graphique 1'!$D$2:$D$101</c:f>
              <c:numCache>
                <c:formatCode>0.00</c:formatCode>
                <c:ptCount val="100"/>
                <c:pt idx="0">
                  <c:v>8.1073971460149975E-3</c:v>
                </c:pt>
                <c:pt idx="1">
                  <c:v>3.3509536736765592E-2</c:v>
                </c:pt>
                <c:pt idx="2">
                  <c:v>7.5735882053676873E-2</c:v>
                </c:pt>
                <c:pt idx="3">
                  <c:v>0.1326419427767275</c:v>
                </c:pt>
                <c:pt idx="4">
                  <c:v>0.20349526977413346</c:v>
                </c:pt>
                <c:pt idx="5">
                  <c:v>0.28956159839621182</c:v>
                </c:pt>
                <c:pt idx="6">
                  <c:v>0.39040942397456913</c:v>
                </c:pt>
                <c:pt idx="7">
                  <c:v>0.50526651444727977</c:v>
                </c:pt>
                <c:pt idx="8">
                  <c:v>0.63395636885429252</c:v>
                </c:pt>
                <c:pt idx="9">
                  <c:v>0.77557571820367377</c:v>
                </c:pt>
                <c:pt idx="10">
                  <c:v>0.92793093142279526</c:v>
                </c:pt>
                <c:pt idx="11">
                  <c:v>1.091369020145992</c:v>
                </c:pt>
                <c:pt idx="12">
                  <c:v>1.2667191523270178</c:v>
                </c:pt>
                <c:pt idx="13">
                  <c:v>1.4521441942890236</c:v>
                </c:pt>
                <c:pt idx="14">
                  <c:v>1.6463990758729696</c:v>
                </c:pt>
                <c:pt idx="15">
                  <c:v>1.8515141018601056</c:v>
                </c:pt>
                <c:pt idx="16">
                  <c:v>2.0623216417334169</c:v>
                </c:pt>
                <c:pt idx="17">
                  <c:v>2.281887072306886</c:v>
                </c:pt>
                <c:pt idx="18">
                  <c:v>2.4994179075740592</c:v>
                </c:pt>
                <c:pt idx="19">
                  <c:v>2.7410532552449798</c:v>
                </c:pt>
                <c:pt idx="20">
                  <c:v>2.98161084038742</c:v>
                </c:pt>
                <c:pt idx="21">
                  <c:v>3.2301158121363689</c:v>
                </c:pt>
                <c:pt idx="22">
                  <c:v>3.4883339903725394</c:v>
                </c:pt>
                <c:pt idx="23">
                  <c:v>3.7527643523506518</c:v>
                </c:pt>
                <c:pt idx="24">
                  <c:v>4.0245651799094802</c:v>
                </c:pt>
                <c:pt idx="25">
                  <c:v>4.3041413359481213</c:v>
                </c:pt>
                <c:pt idx="26">
                  <c:v>4.5934554896973347</c:v>
                </c:pt>
                <c:pt idx="27">
                  <c:v>4.8848011910635938</c:v>
                </c:pt>
                <c:pt idx="28">
                  <c:v>5.1846790073860411</c:v>
                </c:pt>
                <c:pt idx="29">
                  <c:v>5.4963202462421101</c:v>
                </c:pt>
                <c:pt idx="30">
                  <c:v>5.8144562357830258</c:v>
                </c:pt>
                <c:pt idx="31">
                  <c:v>6.1449402086681033</c:v>
                </c:pt>
                <c:pt idx="32">
                  <c:v>6.4819431218435595</c:v>
                </c:pt>
                <c:pt idx="33">
                  <c:v>6.8268862281041214</c:v>
                </c:pt>
                <c:pt idx="34">
                  <c:v>7.1803306891349168</c:v>
                </c:pt>
                <c:pt idx="35">
                  <c:v>7.5463750986674647</c:v>
                </c:pt>
                <c:pt idx="36">
                  <c:v>7.916813974528254</c:v>
                </c:pt>
                <c:pt idx="37">
                  <c:v>8.3012818635786569</c:v>
                </c:pt>
                <c:pt idx="38">
                  <c:v>8.6958987466943061</c:v>
                </c:pt>
                <c:pt idx="39">
                  <c:v>9.0986023084567851</c:v>
                </c:pt>
                <c:pt idx="40">
                  <c:v>9.5109512599091079</c:v>
                </c:pt>
                <c:pt idx="41">
                  <c:v>9.9370758931879291</c:v>
                </c:pt>
                <c:pt idx="42">
                  <c:v>10.37207091817579</c:v>
                </c:pt>
                <c:pt idx="43">
                  <c:v>10.817579092686419</c:v>
                </c:pt>
                <c:pt idx="44">
                  <c:v>11.275378314649382</c:v>
                </c:pt>
                <c:pt idx="45">
                  <c:v>11.748328236523486</c:v>
                </c:pt>
                <c:pt idx="46">
                  <c:v>12.230707262674159</c:v>
                </c:pt>
                <c:pt idx="47">
                  <c:v>12.724930827717316</c:v>
                </c:pt>
                <c:pt idx="48">
                  <c:v>13.235105031137911</c:v>
                </c:pt>
                <c:pt idx="49">
                  <c:v>13.755084742926755</c:v>
                </c:pt>
                <c:pt idx="50">
                  <c:v>14.288136766112544</c:v>
                </c:pt>
                <c:pt idx="51">
                  <c:v>14.833300760257121</c:v>
                </c:pt>
                <c:pt idx="52">
                  <c:v>15.395344831384611</c:v>
                </c:pt>
                <c:pt idx="53">
                  <c:v>15.967502378279839</c:v>
                </c:pt>
                <c:pt idx="54">
                  <c:v>16.55844144649495</c:v>
                </c:pt>
                <c:pt idx="55">
                  <c:v>17.159839925292392</c:v>
                </c:pt>
                <c:pt idx="56">
                  <c:v>17.775799940433359</c:v>
                </c:pt>
                <c:pt idx="57">
                  <c:v>18.407953064209412</c:v>
                </c:pt>
                <c:pt idx="58">
                  <c:v>19.060185890894591</c:v>
                </c:pt>
                <c:pt idx="59">
                  <c:v>19.72384446650144</c:v>
                </c:pt>
                <c:pt idx="60">
                  <c:v>20.402390154214832</c:v>
                </c:pt>
                <c:pt idx="61">
                  <c:v>21.098122986168523</c:v>
                </c:pt>
                <c:pt idx="62">
                  <c:v>21.815509995984268</c:v>
                </c:pt>
                <c:pt idx="63">
                  <c:v>22.545952021065464</c:v>
                </c:pt>
                <c:pt idx="64">
                  <c:v>23.298474681179769</c:v>
                </c:pt>
                <c:pt idx="65">
                  <c:v>24.063519378003772</c:v>
                </c:pt>
                <c:pt idx="66">
                  <c:v>24.848382323771702</c:v>
                </c:pt>
                <c:pt idx="67">
                  <c:v>25.659895193423477</c:v>
                </c:pt>
                <c:pt idx="68">
                  <c:v>26.492313574016851</c:v>
                </c:pt>
                <c:pt idx="69">
                  <c:v>27.349683575363365</c:v>
                </c:pt>
                <c:pt idx="70">
                  <c:v>28.240688225583458</c:v>
                </c:pt>
                <c:pt idx="71">
                  <c:v>29.15602929892993</c:v>
                </c:pt>
                <c:pt idx="72">
                  <c:v>30.098762834194375</c:v>
                </c:pt>
                <c:pt idx="73">
                  <c:v>31.070163443255321</c:v>
                </c:pt>
                <c:pt idx="74">
                  <c:v>32.083034192974544</c:v>
                </c:pt>
                <c:pt idx="75">
                  <c:v>33.121310868669063</c:v>
                </c:pt>
                <c:pt idx="76">
                  <c:v>34.198274258302128</c:v>
                </c:pt>
                <c:pt idx="77">
                  <c:v>35.321550006317352</c:v>
                </c:pt>
                <c:pt idx="78">
                  <c:v>36.476706527342984</c:v>
                </c:pt>
                <c:pt idx="79">
                  <c:v>37.674914565069272</c:v>
                </c:pt>
                <c:pt idx="80">
                  <c:v>38.930933099192188</c:v>
                </c:pt>
                <c:pt idx="81">
                  <c:v>40.230218055515756</c:v>
                </c:pt>
                <c:pt idx="82">
                  <c:v>41.583697687672505</c:v>
                </c:pt>
                <c:pt idx="83">
                  <c:v>43.008912600270833</c:v>
                </c:pt>
                <c:pt idx="84">
                  <c:v>44.495464893961824</c:v>
                </c:pt>
                <c:pt idx="85">
                  <c:v>46.061869430202186</c:v>
                </c:pt>
                <c:pt idx="86">
                  <c:v>47.703464481182671</c:v>
                </c:pt>
                <c:pt idx="87">
                  <c:v>49.438536075788264</c:v>
                </c:pt>
                <c:pt idx="88">
                  <c:v>51.264574639160742</c:v>
                </c:pt>
                <c:pt idx="89">
                  <c:v>53.202849380774296</c:v>
                </c:pt>
                <c:pt idx="90">
                  <c:v>55.28385960072859</c:v>
                </c:pt>
                <c:pt idx="91">
                  <c:v>57.517130554012169</c:v>
                </c:pt>
                <c:pt idx="92">
                  <c:v>59.941180267019746</c:v>
                </c:pt>
                <c:pt idx="93">
                  <c:v>62.603312378481398</c:v>
                </c:pt>
                <c:pt idx="94">
                  <c:v>65.557123361164585</c:v>
                </c:pt>
                <c:pt idx="95">
                  <c:v>68.91287206288186</c:v>
                </c:pt>
                <c:pt idx="96">
                  <c:v>72.835466880611094</c:v>
                </c:pt>
                <c:pt idx="97">
                  <c:v>77.490773080661981</c:v>
                </c:pt>
                <c:pt idx="98">
                  <c:v>83.846119574488128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D6-47C2-B435-0031AEA9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27920"/>
        <c:axId val="120328480"/>
      </c:scatterChart>
      <c:valAx>
        <c:axId val="1203279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28480"/>
        <c:crosses val="autoZero"/>
        <c:crossBetween val="midCat"/>
      </c:valAx>
      <c:valAx>
        <c:axId val="120328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27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581624802244"/>
          <c:y val="0.2000894154591529"/>
          <c:w val="0.38423133904247786"/>
          <c:h val="7.4921902774535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'Graphique 2'!$A$44</c:f>
              <c:strCache>
                <c:ptCount val="1"/>
                <c:pt idx="0">
                  <c:v>Droits d'auteur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'Graphique 2'!$B$42:$U$42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'Graphique 2'!$B$44:$U$44</c:f>
              <c:numCache>
                <c:formatCode>#,##0</c:formatCode>
                <c:ptCount val="20"/>
                <c:pt idx="0">
                  <c:v>849.81301267379195</c:v>
                </c:pt>
                <c:pt idx="1">
                  <c:v>908.49482624880579</c:v>
                </c:pt>
                <c:pt idx="2">
                  <c:v>955.54247991671377</c:v>
                </c:pt>
                <c:pt idx="3">
                  <c:v>1016.6069434616645</c:v>
                </c:pt>
                <c:pt idx="4">
                  <c:v>1059.3738901477832</c:v>
                </c:pt>
                <c:pt idx="5">
                  <c:v>1093.8058927536233</c:v>
                </c:pt>
                <c:pt idx="6">
                  <c:v>1133.5681173964497</c:v>
                </c:pt>
                <c:pt idx="7">
                  <c:v>1153.241281807648</c:v>
                </c:pt>
                <c:pt idx="8">
                  <c:v>1184.356680546075</c:v>
                </c:pt>
                <c:pt idx="9">
                  <c:v>1176.5559523116535</c:v>
                </c:pt>
                <c:pt idx="10">
                  <c:v>1211.1116675490846</c:v>
                </c:pt>
                <c:pt idx="11">
                  <c:v>1179.8347241712263</c:v>
                </c:pt>
                <c:pt idx="12">
                  <c:v>1207.3510185443242</c:v>
                </c:pt>
                <c:pt idx="13">
                  <c:v>1311.8143138000214</c:v>
                </c:pt>
                <c:pt idx="14">
                  <c:v>1272.851590735188</c:v>
                </c:pt>
                <c:pt idx="15">
                  <c:v>1222.7507492900611</c:v>
                </c:pt>
                <c:pt idx="16">
                  <c:v>1281.3128767343658</c:v>
                </c:pt>
                <c:pt idx="17">
                  <c:v>1274.9578675470191</c:v>
                </c:pt>
                <c:pt idx="18">
                  <c:v>1332.3839820000001</c:v>
                </c:pt>
                <c:pt idx="19">
                  <c:v>1357.0538822499998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F-477F-88C0-FD8DCA55AC02}"/>
            </c:ext>
          </c:extLst>
        </c:ser>
        <c:ser>
          <c:idx val="1"/>
          <c:order val="1"/>
          <c:tx>
            <c:strRef>
              <c:f>'Graphique 2'!$A$45</c:f>
              <c:strCache>
                <c:ptCount val="1"/>
                <c:pt idx="0">
                  <c:v>Droits voisins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'Graphique 2'!$B$42:$U$42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'Graphique 2'!$B$45:$U$45</c:f>
              <c:numCache>
                <c:formatCode>#,##0</c:formatCode>
                <c:ptCount val="20"/>
                <c:pt idx="0">
                  <c:v>140.63095367735764</c:v>
                </c:pt>
                <c:pt idx="1">
                  <c:v>156.15208590005398</c:v>
                </c:pt>
                <c:pt idx="2">
                  <c:v>150.97565547850314</c:v>
                </c:pt>
                <c:pt idx="3">
                  <c:v>148.33769526314171</c:v>
                </c:pt>
                <c:pt idx="4">
                  <c:v>173.81600123152711</c:v>
                </c:pt>
                <c:pt idx="5">
                  <c:v>187.65601449275366</c:v>
                </c:pt>
                <c:pt idx="6">
                  <c:v>211.05969822485207</c:v>
                </c:pt>
                <c:pt idx="7">
                  <c:v>218.66055272305911</c:v>
                </c:pt>
                <c:pt idx="8">
                  <c:v>219.36912650739478</c:v>
                </c:pt>
                <c:pt idx="9">
                  <c:v>212.50765207657005</c:v>
                </c:pt>
                <c:pt idx="10">
                  <c:v>225.65252172953896</c:v>
                </c:pt>
                <c:pt idx="11">
                  <c:v>235.3891445123914</c:v>
                </c:pt>
                <c:pt idx="12">
                  <c:v>253.07020795369277</c:v>
                </c:pt>
                <c:pt idx="13">
                  <c:v>249.96554809418228</c:v>
                </c:pt>
                <c:pt idx="14">
                  <c:v>253.67469589494371</c:v>
                </c:pt>
                <c:pt idx="15">
                  <c:v>271.19792622352941</c:v>
                </c:pt>
                <c:pt idx="16">
                  <c:v>325.96875809370607</c:v>
                </c:pt>
                <c:pt idx="17">
                  <c:v>307.99336794717891</c:v>
                </c:pt>
                <c:pt idx="18">
                  <c:v>325.93362640000004</c:v>
                </c:pt>
                <c:pt idx="19">
                  <c:v>340.15769499999999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F-477F-88C0-FD8DCA55A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31840"/>
        <c:axId val="120332400"/>
      </c:areaChart>
      <c:catAx>
        <c:axId val="12033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32400"/>
        <c:crosses val="autoZero"/>
        <c:auto val="1"/>
        <c:lblAlgn val="ctr"/>
        <c:lblOffset val="100"/>
        <c:noMultiLvlLbl val="0"/>
      </c:catAx>
      <c:valAx>
        <c:axId val="12033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31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xVal>
          <c:yVal>
            <c:numRef>
              <c:f>'Graphique 3'!$B$5:$L$5</c:f>
              <c:numCache>
                <c:formatCode>_-* #\ ##0\ _€_-;\-* #\ ##0\ _€_-;_-* "-"??\ _€_-;_-@_-</c:formatCode>
                <c:ptCount val="11"/>
                <c:pt idx="0">
                  <c:v>543.90798164110606</c:v>
                </c:pt>
                <c:pt idx="1">
                  <c:v>495.04345907787342</c:v>
                </c:pt>
                <c:pt idx="2">
                  <c:v>500.84626113078002</c:v>
                </c:pt>
                <c:pt idx="3">
                  <c:v>455.31482474005787</c:v>
                </c:pt>
                <c:pt idx="4">
                  <c:v>460.12353500158383</c:v>
                </c:pt>
                <c:pt idx="5">
                  <c:v>442.32095956984807</c:v>
                </c:pt>
                <c:pt idx="6">
                  <c:v>444.0026369168358</c:v>
                </c:pt>
                <c:pt idx="7">
                  <c:v>429.68819625980302</c:v>
                </c:pt>
                <c:pt idx="8">
                  <c:v>439.16442577030818</c:v>
                </c:pt>
                <c:pt idx="9">
                  <c:v>449.80820000000006</c:v>
                </c:pt>
                <c:pt idx="10">
                  <c:v>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11-43A6-98FF-7A6B66F6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35200"/>
        <c:axId val="120335760"/>
      </c:scatterChart>
      <c:valAx>
        <c:axId val="120335200"/>
        <c:scaling>
          <c:orientation val="minMax"/>
          <c:max val="2016"/>
          <c:min val="200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0335760"/>
        <c:crosses val="autoZero"/>
        <c:crossBetween val="midCat"/>
      </c:valAx>
      <c:valAx>
        <c:axId val="120335760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Millions d'euros constants 2016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033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319087</xdr:colOff>
      <xdr:row>3</xdr:row>
      <xdr:rowOff>42861</xdr:rowOff>
    </xdr:from>
    <xdr:to>
      <xdr:col>13</xdr:col>
      <xdr:colOff>600075</xdr:colOff>
      <xdr:row>20</xdr:row>
      <xdr:rowOff>85724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8</xdr:col>
      <xdr:colOff>752475</xdr:colOff>
      <xdr:row>21</xdr:row>
      <xdr:rowOff>33337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4762</xdr:rowOff>
    </xdr:from>
    <xdr:to>
      <xdr:col>11</xdr:col>
      <xdr:colOff>28575</xdr:colOff>
      <xdr:row>17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9" sqref="A9"/>
    </sheetView>
  </sheetViews>
  <sheetFormatPr baseColWidth="10" defaultRowHeight="11.25" x14ac:dyDescent="0.2"/>
  <cols>
    <col min="1" max="16384" width="11.42578125" style="1"/>
  </cols>
  <sheetData>
    <row r="1" spans="1:8" x14ac:dyDescent="0.2">
      <c r="A1" s="37" t="s">
        <v>95</v>
      </c>
    </row>
    <row r="3" spans="1:8" x14ac:dyDescent="0.2">
      <c r="A3" s="94" t="s">
        <v>126</v>
      </c>
      <c r="B3" s="94"/>
      <c r="C3" s="94"/>
      <c r="D3" s="94"/>
      <c r="E3" s="94"/>
      <c r="F3" s="94"/>
      <c r="G3" s="94"/>
      <c r="H3" s="94"/>
    </row>
    <row r="4" spans="1:8" x14ac:dyDescent="0.2">
      <c r="A4" s="95" t="s">
        <v>127</v>
      </c>
    </row>
    <row r="5" spans="1:8" x14ac:dyDescent="0.2">
      <c r="A5" s="95" t="s">
        <v>98</v>
      </c>
    </row>
    <row r="6" spans="1:8" x14ac:dyDescent="0.2">
      <c r="A6" s="95" t="s">
        <v>105</v>
      </c>
    </row>
    <row r="7" spans="1:8" x14ac:dyDescent="0.2">
      <c r="A7" s="95" t="s">
        <v>101</v>
      </c>
    </row>
    <row r="8" spans="1:8" x14ac:dyDescent="0.2">
      <c r="A8" s="95" t="s">
        <v>111</v>
      </c>
    </row>
    <row r="9" spans="1:8" x14ac:dyDescent="0.2">
      <c r="A9" s="95" t="s">
        <v>112</v>
      </c>
    </row>
  </sheetData>
  <mergeCells count="1">
    <mergeCell ref="A3:H3"/>
  </mergeCells>
  <hyperlinks>
    <hyperlink ref="A3:H3" location="'Tableau 1'!A1" display="Tableau 1 - Effectifs d'artistes auteurs affiliés à la Maison des artistes et à l'Agessa en 2013"/>
    <hyperlink ref="A4" location="'Graphique 1'!A1" display="Graphique 1  - Concentration des revenus artistiques des artistes auteurs affiliés à l'Agessa et à la Maison des artistes en 2013"/>
    <hyperlink ref="A5" location="'Graphique 2'!A1" display="Graphique 2 - Droits perçus par les sociétés de perception et de répartition des droits d'auteur et droits voisins, 1997-2015"/>
    <hyperlink ref="A6" location="'Tableau 2'!A1" display="Tableau 2 - Rémunérations perçues par les sociétés de perception et de répartition du droit d'auteur et des droits voisins gérés collectivement, 2014-2015"/>
    <hyperlink ref="A7" location="'Tableau 3'!A1" display="Tableau 3 - Origines des droits perçus par la Sacem, 2012-2015"/>
    <hyperlink ref="A8" location="'Tableau 4'!A1" display="Tableau 4 - Nouvelles œuvres déclarées au répertoire de la SACD, 2012-2015 "/>
    <hyperlink ref="A9" location="'Graphique 3'!A1" display="Graphique 3 - Evolution des montants des droits d'auteur versés par les éditeurs de livre, 2005-2015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workbookViewId="0">
      <selection sqref="A1:H1"/>
    </sheetView>
  </sheetViews>
  <sheetFormatPr baseColWidth="10" defaultRowHeight="11.25" x14ac:dyDescent="0.2"/>
  <cols>
    <col min="1" max="1" width="48.140625" style="6" customWidth="1"/>
    <col min="2" max="4" width="11.42578125" style="6"/>
    <col min="5" max="5" width="9.28515625" style="6" bestFit="1" customWidth="1"/>
    <col min="6" max="16384" width="11.42578125" style="6"/>
  </cols>
  <sheetData>
    <row r="1" spans="1:14" x14ac:dyDescent="0.2">
      <c r="A1" s="89" t="s">
        <v>114</v>
      </c>
      <c r="B1" s="89"/>
      <c r="C1" s="89"/>
      <c r="D1" s="89"/>
      <c r="E1" s="89"/>
      <c r="F1" s="89"/>
      <c r="G1" s="89"/>
      <c r="H1" s="89"/>
      <c r="I1" s="7"/>
      <c r="J1" s="7"/>
      <c r="K1" s="7"/>
      <c r="L1" s="7"/>
      <c r="M1" s="7"/>
      <c r="N1" s="7"/>
    </row>
    <row r="2" spans="1:14" x14ac:dyDescent="0.2">
      <c r="A2" s="8" t="s">
        <v>123</v>
      </c>
      <c r="B2" s="8"/>
      <c r="C2" s="8"/>
      <c r="D2" s="8"/>
      <c r="E2" s="8"/>
      <c r="F2" s="8"/>
      <c r="G2" s="8"/>
      <c r="H2" s="8"/>
      <c r="I2" s="7"/>
      <c r="J2" s="7"/>
      <c r="K2" s="7"/>
      <c r="L2" s="7"/>
      <c r="M2" s="7"/>
      <c r="N2" s="7"/>
    </row>
    <row r="3" spans="1:14" ht="12" thickBot="1" x14ac:dyDescent="0.25">
      <c r="A3" s="8"/>
      <c r="B3" s="8"/>
      <c r="C3" s="8"/>
      <c r="D3" s="8"/>
      <c r="E3" s="8"/>
      <c r="F3" s="8"/>
      <c r="G3" s="8"/>
      <c r="H3" s="8"/>
      <c r="I3" s="7"/>
      <c r="J3" s="7"/>
      <c r="K3" s="7"/>
      <c r="L3" s="7"/>
      <c r="M3" s="7"/>
      <c r="N3" s="7"/>
    </row>
    <row r="4" spans="1:14" x14ac:dyDescent="0.2">
      <c r="A4" s="9"/>
      <c r="B4" s="90" t="s">
        <v>121</v>
      </c>
      <c r="C4" s="91"/>
      <c r="D4" s="91"/>
      <c r="E4" s="92"/>
      <c r="F4" s="7"/>
      <c r="G4" s="7"/>
      <c r="H4" s="7"/>
      <c r="I4" s="7"/>
      <c r="J4" s="7"/>
      <c r="K4" s="7"/>
      <c r="L4" s="7"/>
      <c r="M4" s="7"/>
      <c r="N4" s="7"/>
    </row>
    <row r="5" spans="1:14" ht="23.25" thickBot="1" x14ac:dyDescent="0.25">
      <c r="A5" s="10"/>
      <c r="B5" s="11" t="s">
        <v>0</v>
      </c>
      <c r="C5" s="12" t="s">
        <v>1</v>
      </c>
      <c r="D5" s="12" t="s">
        <v>2</v>
      </c>
      <c r="E5" s="13" t="s">
        <v>3</v>
      </c>
      <c r="F5" s="7"/>
      <c r="G5" s="7"/>
      <c r="H5" s="7"/>
      <c r="I5" s="7"/>
      <c r="J5" s="7"/>
      <c r="K5" s="7"/>
      <c r="L5" s="7"/>
      <c r="M5" s="7"/>
      <c r="N5" s="7"/>
    </row>
    <row r="6" spans="1:14" ht="12" thickTop="1" x14ac:dyDescent="0.2">
      <c r="A6" s="14" t="s">
        <v>4</v>
      </c>
      <c r="B6" s="15">
        <v>4290</v>
      </c>
      <c r="C6" s="16">
        <v>0.22634000000000001</v>
      </c>
      <c r="D6" s="16">
        <v>0.27062999999999998</v>
      </c>
      <c r="E6" s="17">
        <v>0.59416999999999998</v>
      </c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0" t="s">
        <v>5</v>
      </c>
      <c r="B7" s="18">
        <v>3898</v>
      </c>
      <c r="C7" s="19">
        <v>0.42201</v>
      </c>
      <c r="D7" s="19">
        <v>0.32657999999999998</v>
      </c>
      <c r="E7" s="20">
        <v>0.73140000000000005</v>
      </c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10" t="s">
        <v>6</v>
      </c>
      <c r="B8" s="18">
        <v>2529</v>
      </c>
      <c r="C8" s="19">
        <v>0.49742999999999998</v>
      </c>
      <c r="D8" s="19">
        <v>0.16092999999999999</v>
      </c>
      <c r="E8" s="20">
        <v>0.55437000000000003</v>
      </c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10" t="s">
        <v>7</v>
      </c>
      <c r="B9" s="18">
        <v>1671</v>
      </c>
      <c r="C9" s="19">
        <v>0.37941000000000003</v>
      </c>
      <c r="D9" s="19">
        <v>0.37402999999999997</v>
      </c>
      <c r="E9" s="20">
        <v>0.31718000000000002</v>
      </c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10" t="s">
        <v>8</v>
      </c>
      <c r="B10" s="18">
        <v>1289</v>
      </c>
      <c r="C10" s="19">
        <v>0.10473</v>
      </c>
      <c r="D10" s="19">
        <v>0.2661</v>
      </c>
      <c r="E10" s="20">
        <v>0.65088999999999997</v>
      </c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A11" s="10" t="s">
        <v>9</v>
      </c>
      <c r="B11" s="18">
        <v>1103</v>
      </c>
      <c r="C11" s="19">
        <v>0.67723999999999995</v>
      </c>
      <c r="D11" s="19">
        <v>0.26655000000000001</v>
      </c>
      <c r="E11" s="20">
        <v>0.53581000000000001</v>
      </c>
      <c r="F11" s="7"/>
      <c r="G11" s="7"/>
      <c r="H11" s="7"/>
      <c r="I11" s="7"/>
      <c r="J11" s="7"/>
      <c r="K11" s="7"/>
      <c r="L11" s="7"/>
      <c r="M11" s="7"/>
      <c r="N11" s="7"/>
    </row>
    <row r="12" spans="1:14" ht="12" thickBot="1" x14ac:dyDescent="0.25">
      <c r="A12" s="10" t="s">
        <v>10</v>
      </c>
      <c r="B12" s="18">
        <v>614</v>
      </c>
      <c r="C12" s="19">
        <v>0.21010000000000001</v>
      </c>
      <c r="D12" s="19">
        <v>0.43159999999999998</v>
      </c>
      <c r="E12" s="20">
        <v>0.49674000000000001</v>
      </c>
      <c r="F12" s="7"/>
      <c r="G12" s="7"/>
      <c r="H12" s="7"/>
      <c r="I12" s="7"/>
      <c r="J12" s="7"/>
      <c r="K12" s="7"/>
      <c r="L12" s="7"/>
      <c r="M12" s="7"/>
      <c r="N12" s="7"/>
    </row>
    <row r="13" spans="1:14" ht="12.75" thickTop="1" thickBot="1" x14ac:dyDescent="0.25">
      <c r="A13" s="21" t="s">
        <v>11</v>
      </c>
      <c r="B13" s="22">
        <v>15394</v>
      </c>
      <c r="C13" s="23">
        <v>0.35852000000000001</v>
      </c>
      <c r="D13" s="23">
        <v>0.28375</v>
      </c>
      <c r="E13" s="24">
        <v>0.58899999999999997</v>
      </c>
      <c r="F13" s="7"/>
      <c r="G13" s="7"/>
      <c r="H13" s="7"/>
      <c r="I13" s="7"/>
      <c r="J13" s="7"/>
      <c r="K13" s="7"/>
      <c r="L13" s="7"/>
      <c r="M13" s="7"/>
      <c r="N13" s="7"/>
    </row>
    <row r="14" spans="1:14" ht="12" thickTop="1" x14ac:dyDescent="0.2">
      <c r="A14" s="14" t="s">
        <v>12</v>
      </c>
      <c r="B14" s="15">
        <v>12233</v>
      </c>
      <c r="C14" s="16">
        <v>0.45500000000000002</v>
      </c>
      <c r="D14" s="16">
        <v>0.49424000000000001</v>
      </c>
      <c r="E14" s="17">
        <v>0.57328999999999997</v>
      </c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10" t="s">
        <v>13</v>
      </c>
      <c r="B15" s="18">
        <v>5833</v>
      </c>
      <c r="C15" s="19">
        <v>0.42791000000000001</v>
      </c>
      <c r="D15" s="19">
        <v>0.12429</v>
      </c>
      <c r="E15" s="20">
        <v>0.40699000000000002</v>
      </c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10" t="s">
        <v>7</v>
      </c>
      <c r="B16" s="18">
        <v>2169</v>
      </c>
      <c r="C16" s="19">
        <v>0.39465</v>
      </c>
      <c r="D16" s="19">
        <v>0.38542999999999999</v>
      </c>
      <c r="E16" s="20">
        <v>0.50622</v>
      </c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10" t="s">
        <v>14</v>
      </c>
      <c r="B17" s="18">
        <v>1848</v>
      </c>
      <c r="C17" s="19">
        <v>0.36742000000000002</v>
      </c>
      <c r="D17" s="19">
        <v>0.12825</v>
      </c>
      <c r="E17" s="20">
        <v>0.33766000000000002</v>
      </c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10" t="s">
        <v>15</v>
      </c>
      <c r="B18" s="18">
        <v>1557</v>
      </c>
      <c r="C18" s="19">
        <v>0.47527000000000003</v>
      </c>
      <c r="D18" s="19">
        <v>0.33589999999999998</v>
      </c>
      <c r="E18" s="20">
        <v>0.52344000000000002</v>
      </c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10" t="s">
        <v>16</v>
      </c>
      <c r="B19" s="18">
        <v>668</v>
      </c>
      <c r="C19" s="19">
        <v>0.36825999999999998</v>
      </c>
      <c r="D19" s="19">
        <v>0.34731000000000001</v>
      </c>
      <c r="E19" s="20">
        <v>0.57635000000000003</v>
      </c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10" t="s">
        <v>17</v>
      </c>
      <c r="B20" s="18">
        <v>525</v>
      </c>
      <c r="C20" s="19">
        <v>0.90286</v>
      </c>
      <c r="D20" s="19">
        <v>0.36381000000000002</v>
      </c>
      <c r="E20" s="20">
        <v>0.65142999999999995</v>
      </c>
      <c r="F20" s="7"/>
      <c r="G20" s="7"/>
      <c r="H20" s="7"/>
      <c r="I20" s="7"/>
      <c r="J20" s="7"/>
      <c r="K20" s="7"/>
      <c r="L20" s="7"/>
      <c r="M20" s="7"/>
      <c r="N20" s="7"/>
    </row>
    <row r="21" spans="1:14" ht="12" thickBot="1" x14ac:dyDescent="0.25">
      <c r="A21" s="10" t="s">
        <v>18</v>
      </c>
      <c r="B21" s="18">
        <v>334</v>
      </c>
      <c r="C21" s="19">
        <v>0.58682999999999996</v>
      </c>
      <c r="D21" s="19">
        <v>0.17066000000000001</v>
      </c>
      <c r="E21" s="20">
        <v>0.37425000000000003</v>
      </c>
      <c r="F21" s="7"/>
      <c r="G21" s="7"/>
      <c r="H21" s="7"/>
      <c r="I21" s="7"/>
      <c r="J21" s="7"/>
      <c r="K21" s="7"/>
      <c r="L21" s="7"/>
      <c r="M21" s="7"/>
      <c r="N21" s="7"/>
    </row>
    <row r="22" spans="1:14" ht="12.75" thickTop="1" thickBot="1" x14ac:dyDescent="0.25">
      <c r="A22" s="25" t="s">
        <v>19</v>
      </c>
      <c r="B22" s="26">
        <v>25167</v>
      </c>
      <c r="C22" s="27">
        <v>0.44713000000000003</v>
      </c>
      <c r="D22" s="27">
        <v>0.35153000000000001</v>
      </c>
      <c r="E22" s="28">
        <v>0.50765000000000005</v>
      </c>
      <c r="F22" s="29"/>
      <c r="G22" s="29"/>
      <c r="H22" s="30"/>
      <c r="I22" s="30"/>
      <c r="J22" s="7"/>
      <c r="K22" s="7"/>
      <c r="L22" s="7"/>
      <c r="M22" s="7"/>
      <c r="N22" s="31"/>
    </row>
    <row r="23" spans="1:14" s="34" customFormat="1" x14ac:dyDescent="0.2">
      <c r="A23" s="32" t="s">
        <v>115</v>
      </c>
      <c r="B23" s="32"/>
      <c r="C23" s="32"/>
      <c r="D23" s="32"/>
      <c r="E23" s="32"/>
      <c r="F23" s="32"/>
      <c r="G23" s="32"/>
      <c r="H23" s="32"/>
      <c r="I23" s="33"/>
      <c r="J23" s="33"/>
      <c r="K23" s="33"/>
      <c r="L23" s="33"/>
      <c r="M23" s="33"/>
      <c r="N23" s="33"/>
    </row>
    <row r="24" spans="1:14" s="34" customFormat="1" x14ac:dyDescent="0.2">
      <c r="A24" s="35" t="s">
        <v>20</v>
      </c>
      <c r="B24" s="35"/>
      <c r="C24" s="35"/>
      <c r="D24" s="35"/>
      <c r="E24" s="35"/>
      <c r="F24" s="35"/>
      <c r="G24" s="35"/>
      <c r="H24" s="35"/>
      <c r="I24" s="33"/>
      <c r="J24" s="33"/>
      <c r="K24" s="33"/>
      <c r="L24" s="33"/>
      <c r="M24" s="33"/>
      <c r="N24" s="33"/>
    </row>
    <row r="25" spans="1:14" s="34" customFormat="1" x14ac:dyDescent="0.2">
      <c r="A25" s="36" t="s">
        <v>116</v>
      </c>
      <c r="B25" s="36"/>
      <c r="C25" s="36"/>
      <c r="D25" s="36"/>
      <c r="E25" s="36"/>
      <c r="F25" s="36"/>
      <c r="G25" s="36"/>
      <c r="H25" s="36"/>
      <c r="I25" s="33"/>
      <c r="J25" s="33"/>
      <c r="K25" s="33"/>
      <c r="L25" s="33"/>
      <c r="M25" s="33"/>
      <c r="N25" s="33"/>
    </row>
    <row r="26" spans="1:14" s="34" customFormat="1" x14ac:dyDescent="0.2">
      <c r="A26" s="35" t="s">
        <v>120</v>
      </c>
      <c r="B26" s="35"/>
      <c r="C26" s="35"/>
      <c r="D26" s="35"/>
      <c r="E26" s="35"/>
      <c r="F26" s="35"/>
      <c r="G26" s="35"/>
      <c r="H26" s="35"/>
      <c r="I26" s="33"/>
      <c r="J26" s="33"/>
      <c r="K26" s="33"/>
      <c r="L26" s="33"/>
      <c r="M26" s="33"/>
      <c r="N26" s="33"/>
    </row>
    <row r="27" spans="1:14" s="34" customFormat="1" x14ac:dyDescent="0.2">
      <c r="A27" s="35"/>
      <c r="B27" s="35"/>
      <c r="C27" s="35"/>
      <c r="D27" s="35"/>
      <c r="E27" s="35"/>
      <c r="F27" s="35"/>
      <c r="G27" s="35"/>
      <c r="H27" s="35"/>
      <c r="I27" s="33"/>
      <c r="J27" s="33"/>
      <c r="K27" s="33"/>
      <c r="L27" s="33"/>
      <c r="M27" s="33"/>
      <c r="N27" s="33"/>
    </row>
    <row r="28" spans="1:14" s="34" customFormat="1" x14ac:dyDescent="0.2">
      <c r="A28" s="35" t="s">
        <v>117</v>
      </c>
      <c r="B28" s="35"/>
      <c r="C28" s="35"/>
      <c r="D28" s="35"/>
      <c r="E28" s="35"/>
      <c r="F28" s="35"/>
      <c r="G28" s="35"/>
      <c r="H28" s="35"/>
      <c r="I28" s="33"/>
      <c r="J28" s="33"/>
      <c r="K28" s="33"/>
      <c r="L28" s="33"/>
      <c r="M28" s="33"/>
      <c r="N28" s="33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</sheetData>
  <mergeCells count="2">
    <mergeCell ref="A1:H1"/>
    <mergeCell ref="B4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selection activeCell="F2" sqref="F2"/>
    </sheetView>
  </sheetViews>
  <sheetFormatPr baseColWidth="10" defaultRowHeight="11.25" x14ac:dyDescent="0.2"/>
  <cols>
    <col min="1" max="16384" width="11.42578125" style="6"/>
  </cols>
  <sheetData>
    <row r="1" spans="1:6" x14ac:dyDescent="0.2">
      <c r="A1" s="4" t="s">
        <v>22</v>
      </c>
      <c r="B1" s="4" t="s">
        <v>23</v>
      </c>
      <c r="C1" s="4" t="s">
        <v>24</v>
      </c>
      <c r="D1" s="4" t="s">
        <v>25</v>
      </c>
      <c r="F1" s="37" t="s">
        <v>127</v>
      </c>
    </row>
    <row r="2" spans="1:6" x14ac:dyDescent="0.2">
      <c r="A2" s="1">
        <v>1</v>
      </c>
      <c r="B2" s="2">
        <v>0.9963875987455838</v>
      </c>
      <c r="C2" s="3">
        <v>1.9297470867480352E-2</v>
      </c>
      <c r="D2" s="3">
        <v>8.1073971460149975E-3</v>
      </c>
      <c r="F2" s="6" t="s">
        <v>124</v>
      </c>
    </row>
    <row r="3" spans="1:6" x14ac:dyDescent="0.2">
      <c r="A3" s="1">
        <v>2</v>
      </c>
      <c r="B3" s="2">
        <v>1.9967448691993175</v>
      </c>
      <c r="C3" s="3">
        <v>6.9616529826595386E-2</v>
      </c>
      <c r="D3" s="3">
        <v>3.3509536736765592E-2</v>
      </c>
    </row>
    <row r="4" spans="1:6" x14ac:dyDescent="0.2">
      <c r="A4" s="1">
        <v>3</v>
      </c>
      <c r="B4" s="2">
        <v>2.9971021396530508</v>
      </c>
      <c r="C4" s="3">
        <v>0.14540417496347013</v>
      </c>
      <c r="D4" s="3">
        <v>7.5735882053676873E-2</v>
      </c>
    </row>
    <row r="5" spans="1:6" x14ac:dyDescent="0.2">
      <c r="A5" s="1">
        <v>4</v>
      </c>
      <c r="B5" s="2">
        <v>3.9974594101067842</v>
      </c>
      <c r="C5" s="3">
        <v>0.24484519498378743</v>
      </c>
      <c r="D5" s="3">
        <v>0.1326419427767275</v>
      </c>
    </row>
    <row r="6" spans="1:6" x14ac:dyDescent="0.2">
      <c r="A6" s="1">
        <v>5</v>
      </c>
      <c r="B6" s="2">
        <v>4.9978166805605175</v>
      </c>
      <c r="C6" s="3">
        <v>0.36395138164949908</v>
      </c>
      <c r="D6" s="3">
        <v>0.20349526977413346</v>
      </c>
    </row>
    <row r="7" spans="1:6" x14ac:dyDescent="0.2">
      <c r="A7" s="1">
        <v>6</v>
      </c>
      <c r="B7" s="2">
        <v>5.9981739510142509</v>
      </c>
      <c r="C7" s="3">
        <v>0.50008328978516614</v>
      </c>
      <c r="D7" s="3">
        <v>0.28956159839621182</v>
      </c>
    </row>
    <row r="8" spans="1:6" x14ac:dyDescent="0.2">
      <c r="A8" s="1">
        <v>7</v>
      </c>
      <c r="B8" s="2">
        <v>6.9985312214679842</v>
      </c>
      <c r="C8" s="3">
        <v>0.65827451163642403</v>
      </c>
      <c r="D8" s="3">
        <v>0.39040942397456913</v>
      </c>
    </row>
    <row r="9" spans="1:6" x14ac:dyDescent="0.2">
      <c r="A9" s="1">
        <v>8</v>
      </c>
      <c r="B9" s="2">
        <v>7.9988884919217176</v>
      </c>
      <c r="C9" s="3">
        <v>0.82824094396345549</v>
      </c>
      <c r="D9" s="3">
        <v>0.50526651444727977</v>
      </c>
    </row>
    <row r="10" spans="1:6" x14ac:dyDescent="0.2">
      <c r="A10" s="1">
        <v>9</v>
      </c>
      <c r="B10" s="2">
        <v>8.9992457623754518</v>
      </c>
      <c r="C10" s="3">
        <v>1.0119799831874448</v>
      </c>
      <c r="D10" s="3">
        <v>0.63395636885429252</v>
      </c>
    </row>
    <row r="11" spans="1:6" x14ac:dyDescent="0.2">
      <c r="A11" s="1">
        <v>10</v>
      </c>
      <c r="B11" s="2">
        <v>9.9996030328291852</v>
      </c>
      <c r="C11" s="3">
        <v>1.2097834393487259</v>
      </c>
      <c r="D11" s="3">
        <v>0.77557571820367377</v>
      </c>
    </row>
    <row r="12" spans="1:6" x14ac:dyDescent="0.2">
      <c r="A12" s="1">
        <v>11</v>
      </c>
      <c r="B12" s="2">
        <v>10.98805128815847</v>
      </c>
      <c r="C12" s="3">
        <v>1.415810622238344</v>
      </c>
      <c r="D12" s="3">
        <v>0.92793093142279526</v>
      </c>
    </row>
    <row r="13" spans="1:6" x14ac:dyDescent="0.2">
      <c r="A13" s="1">
        <v>12</v>
      </c>
      <c r="B13" s="2">
        <v>12.000317573736652</v>
      </c>
      <c r="C13" s="3">
        <v>1.6336562994659052</v>
      </c>
      <c r="D13" s="3">
        <v>1.091369020145992</v>
      </c>
    </row>
    <row r="14" spans="1:6" x14ac:dyDescent="0.2">
      <c r="A14" s="1">
        <v>13</v>
      </c>
      <c r="B14" s="2">
        <v>13.004644515898535</v>
      </c>
      <c r="C14" s="3">
        <v>1.8619115107763613</v>
      </c>
      <c r="D14" s="3">
        <v>1.2667191523270178</v>
      </c>
    </row>
    <row r="15" spans="1:6" x14ac:dyDescent="0.2">
      <c r="A15" s="1">
        <v>14</v>
      </c>
      <c r="B15" s="2">
        <v>13.997062442935968</v>
      </c>
      <c r="C15" s="3">
        <v>2.0974196260939584</v>
      </c>
      <c r="D15" s="3">
        <v>1.4521441942890236</v>
      </c>
    </row>
    <row r="16" spans="1:6" x14ac:dyDescent="0.2">
      <c r="A16" s="1">
        <v>15</v>
      </c>
      <c r="B16" s="2">
        <v>14.993450041681552</v>
      </c>
      <c r="C16" s="3">
        <v>2.3385322695707074</v>
      </c>
      <c r="D16" s="3">
        <v>1.6463990758729696</v>
      </c>
    </row>
    <row r="17" spans="1:14" x14ac:dyDescent="0.2">
      <c r="A17" s="1">
        <v>16</v>
      </c>
      <c r="B17" s="2">
        <v>16.001746655551585</v>
      </c>
      <c r="C17" s="3">
        <v>2.5906111418713889</v>
      </c>
      <c r="D17" s="3">
        <v>1.8515141018601056</v>
      </c>
    </row>
    <row r="18" spans="1:14" x14ac:dyDescent="0.2">
      <c r="A18" s="1">
        <v>17</v>
      </c>
      <c r="B18" s="2">
        <v>16.98225556746457</v>
      </c>
      <c r="C18" s="3">
        <v>2.8523852582187001</v>
      </c>
      <c r="D18" s="3">
        <v>2.0623216417334169</v>
      </c>
    </row>
    <row r="19" spans="1:14" x14ac:dyDescent="0.2">
      <c r="A19" s="1">
        <v>18</v>
      </c>
      <c r="B19" s="2">
        <v>18.0143702115835</v>
      </c>
      <c r="C19" s="3">
        <v>3.1220611145860477</v>
      </c>
      <c r="D19" s="3">
        <v>2.281887072306886</v>
      </c>
    </row>
    <row r="20" spans="1:14" x14ac:dyDescent="0.2">
      <c r="A20" s="1">
        <v>19</v>
      </c>
      <c r="B20" s="2">
        <v>18.998848795204633</v>
      </c>
      <c r="C20" s="3">
        <v>3.4015117917040025</v>
      </c>
      <c r="D20" s="3">
        <v>2.4994179075740592</v>
      </c>
    </row>
    <row r="21" spans="1:14" x14ac:dyDescent="0.2">
      <c r="A21" s="1">
        <v>20</v>
      </c>
      <c r="B21" s="2">
        <v>19.999206065658367</v>
      </c>
      <c r="C21" s="3">
        <v>3.6923255734311766</v>
      </c>
      <c r="D21" s="3">
        <v>2.7410532552449798</v>
      </c>
    </row>
    <row r="22" spans="1:14" x14ac:dyDescent="0.2">
      <c r="A22" s="1">
        <v>21</v>
      </c>
      <c r="B22" s="2">
        <v>20.9995633361121</v>
      </c>
      <c r="C22" s="3">
        <v>3.9880875767797592</v>
      </c>
      <c r="D22" s="3">
        <v>2.98161084038742</v>
      </c>
    </row>
    <row r="23" spans="1:14" x14ac:dyDescent="0.2">
      <c r="A23" s="1">
        <v>22</v>
      </c>
      <c r="B23" s="2">
        <v>21.999920606565833</v>
      </c>
      <c r="C23" s="3">
        <v>4.3022769363979849</v>
      </c>
      <c r="D23" s="3">
        <v>3.2301158121363689</v>
      </c>
      <c r="F23" s="1" t="s">
        <v>118</v>
      </c>
    </row>
    <row r="24" spans="1:14" x14ac:dyDescent="0.2">
      <c r="A24" s="1">
        <v>23</v>
      </c>
      <c r="B24" s="2">
        <v>22.996308205311419</v>
      </c>
      <c r="C24" s="3">
        <v>4.6172981078400444</v>
      </c>
      <c r="D24" s="3">
        <v>3.4883339903725394</v>
      </c>
      <c r="F24" s="1" t="s">
        <v>85</v>
      </c>
    </row>
    <row r="25" spans="1:14" ht="48" customHeight="1" x14ac:dyDescent="0.2">
      <c r="A25" s="1">
        <v>24</v>
      </c>
      <c r="B25" s="2">
        <v>24.0006351474733</v>
      </c>
      <c r="C25" s="3">
        <v>4.9400984765599816</v>
      </c>
      <c r="D25" s="3">
        <v>3.7527643523506518</v>
      </c>
      <c r="F25" s="93" t="s">
        <v>119</v>
      </c>
      <c r="G25" s="93"/>
      <c r="H25" s="93"/>
      <c r="I25" s="93"/>
      <c r="J25" s="93"/>
      <c r="K25" s="93"/>
      <c r="L25" s="93"/>
      <c r="M25" s="93"/>
      <c r="N25" s="93"/>
    </row>
    <row r="26" spans="1:14" x14ac:dyDescent="0.2">
      <c r="A26" s="1">
        <v>25</v>
      </c>
      <c r="B26" s="2">
        <v>24.997022746218885</v>
      </c>
      <c r="C26" s="3">
        <v>5.2703408512384451</v>
      </c>
      <c r="D26" s="3">
        <v>4.0245651799094802</v>
      </c>
    </row>
    <row r="27" spans="1:14" x14ac:dyDescent="0.2">
      <c r="A27" s="1">
        <v>26</v>
      </c>
      <c r="B27" s="2">
        <v>25.997380016672619</v>
      </c>
      <c r="C27" s="3">
        <v>5.6097737532872465</v>
      </c>
      <c r="D27" s="3">
        <v>4.3041413359481213</v>
      </c>
      <c r="F27" s="35" t="s">
        <v>21</v>
      </c>
    </row>
    <row r="28" spans="1:14" x14ac:dyDescent="0.2">
      <c r="A28" s="1">
        <v>27</v>
      </c>
      <c r="B28" s="2">
        <v>26.997737287126352</v>
      </c>
      <c r="C28" s="3">
        <v>5.9582780917320832</v>
      </c>
      <c r="D28" s="3">
        <v>4.5934554896973347</v>
      </c>
    </row>
    <row r="29" spans="1:14" x14ac:dyDescent="0.2">
      <c r="A29" s="1">
        <v>28</v>
      </c>
      <c r="B29" s="2">
        <v>27.998094557580085</v>
      </c>
      <c r="C29" s="3">
        <v>6.3114227180043949</v>
      </c>
      <c r="D29" s="3">
        <v>4.8848011910635938</v>
      </c>
    </row>
    <row r="30" spans="1:14" x14ac:dyDescent="0.2">
      <c r="A30" s="1">
        <v>29</v>
      </c>
      <c r="B30" s="2">
        <v>28.998451828033819</v>
      </c>
      <c r="C30" s="3">
        <v>6.6792556674232522</v>
      </c>
      <c r="D30" s="3">
        <v>5.1846790073860411</v>
      </c>
    </row>
    <row r="31" spans="1:14" x14ac:dyDescent="0.2">
      <c r="A31" s="1">
        <v>30</v>
      </c>
      <c r="B31" s="2">
        <v>30.0027787701957</v>
      </c>
      <c r="C31" s="3">
        <v>7.0550546968404513</v>
      </c>
      <c r="D31" s="3">
        <v>5.4963202462421101</v>
      </c>
    </row>
    <row r="32" spans="1:14" x14ac:dyDescent="0.2">
      <c r="A32" s="1">
        <v>31</v>
      </c>
      <c r="B32" s="2">
        <v>31.007105712357582</v>
      </c>
      <c r="C32" s="3">
        <v>7.4401522152256661</v>
      </c>
      <c r="D32" s="3">
        <v>5.8144562357830258</v>
      </c>
    </row>
    <row r="33" spans="1:4" x14ac:dyDescent="0.2">
      <c r="A33" s="1">
        <v>32</v>
      </c>
      <c r="B33" s="2">
        <v>31.999523639395015</v>
      </c>
      <c r="C33" s="3">
        <v>7.8382690976533818</v>
      </c>
      <c r="D33" s="3">
        <v>6.1449402086681033</v>
      </c>
    </row>
    <row r="34" spans="1:4" x14ac:dyDescent="0.2">
      <c r="A34" s="1">
        <v>33</v>
      </c>
      <c r="B34" s="2">
        <v>32.999880909848748</v>
      </c>
      <c r="C34" s="3">
        <v>8.2407701748617033</v>
      </c>
      <c r="D34" s="3">
        <v>6.4819431218435595</v>
      </c>
    </row>
    <row r="35" spans="1:4" x14ac:dyDescent="0.2">
      <c r="A35" s="1">
        <v>34</v>
      </c>
      <c r="B35" s="2">
        <v>34.000238180302482</v>
      </c>
      <c r="C35" s="3">
        <v>8.6517787734727243</v>
      </c>
      <c r="D35" s="3">
        <v>6.8268862281041214</v>
      </c>
    </row>
    <row r="36" spans="1:4" x14ac:dyDescent="0.2">
      <c r="A36" s="1">
        <v>35</v>
      </c>
      <c r="B36" s="2">
        <v>35.000595450756215</v>
      </c>
      <c r="C36" s="3">
        <v>9.0804592640532089</v>
      </c>
      <c r="D36" s="3">
        <v>7.1803306891349168</v>
      </c>
    </row>
    <row r="37" spans="1:4" x14ac:dyDescent="0.2">
      <c r="A37" s="1">
        <v>36</v>
      </c>
      <c r="B37" s="2">
        <v>36.000952721209948</v>
      </c>
      <c r="C37" s="3">
        <v>9.5188836323950792</v>
      </c>
      <c r="D37" s="3">
        <v>7.5463750986674647</v>
      </c>
    </row>
    <row r="38" spans="1:4" x14ac:dyDescent="0.2">
      <c r="A38" s="1">
        <v>37</v>
      </c>
      <c r="B38" s="2">
        <v>37.001309991663682</v>
      </c>
      <c r="C38" s="3">
        <v>9.9670586679717754</v>
      </c>
      <c r="D38" s="3">
        <v>7.916813974528254</v>
      </c>
    </row>
    <row r="39" spans="1:4" x14ac:dyDescent="0.2">
      <c r="A39" s="1">
        <v>38</v>
      </c>
      <c r="B39" s="2">
        <v>37.997697590409267</v>
      </c>
      <c r="C39" s="3">
        <v>10.428645271252879</v>
      </c>
      <c r="D39" s="3">
        <v>8.3012818635786569</v>
      </c>
    </row>
    <row r="40" spans="1:4" x14ac:dyDescent="0.2">
      <c r="A40" s="1">
        <v>39</v>
      </c>
      <c r="B40" s="2">
        <v>38.998054860863</v>
      </c>
      <c r="C40" s="3">
        <v>10.899485290080362</v>
      </c>
      <c r="D40" s="3">
        <v>8.6958987466943061</v>
      </c>
    </row>
    <row r="41" spans="1:4" x14ac:dyDescent="0.2">
      <c r="A41" s="1">
        <v>40</v>
      </c>
      <c r="B41" s="2">
        <v>39.998412131316734</v>
      </c>
      <c r="C41" s="3">
        <v>11.384727830770034</v>
      </c>
      <c r="D41" s="3">
        <v>9.0986023084567851</v>
      </c>
    </row>
    <row r="42" spans="1:4" x14ac:dyDescent="0.2">
      <c r="A42" s="1">
        <v>41</v>
      </c>
      <c r="B42" s="2">
        <v>40.998769401770467</v>
      </c>
      <c r="C42" s="3">
        <v>11.879500908484074</v>
      </c>
      <c r="D42" s="3">
        <v>9.5109512599091079</v>
      </c>
    </row>
    <row r="43" spans="1:4" x14ac:dyDescent="0.2">
      <c r="A43" s="1">
        <v>42</v>
      </c>
      <c r="B43" s="2">
        <v>41.9991266722242</v>
      </c>
      <c r="C43" s="3">
        <v>12.388165888938497</v>
      </c>
      <c r="D43" s="3">
        <v>9.9370758931879291</v>
      </c>
    </row>
    <row r="44" spans="1:4" x14ac:dyDescent="0.2">
      <c r="A44" s="1">
        <v>43</v>
      </c>
      <c r="B44" s="2">
        <v>42.999483942677934</v>
      </c>
      <c r="C44" s="3">
        <v>12.908926274802727</v>
      </c>
      <c r="D44" s="3">
        <v>10.37207091817579</v>
      </c>
    </row>
    <row r="45" spans="1:4" x14ac:dyDescent="0.2">
      <c r="A45" s="1">
        <v>44</v>
      </c>
      <c r="B45" s="2">
        <v>44.003810884839815</v>
      </c>
      <c r="C45" s="3">
        <v>13.43920717571536</v>
      </c>
      <c r="D45" s="3">
        <v>10.817579092686419</v>
      </c>
    </row>
    <row r="46" spans="1:4" x14ac:dyDescent="0.2">
      <c r="A46" s="1">
        <v>45</v>
      </c>
      <c r="B46" s="2">
        <v>44.992259140169097</v>
      </c>
      <c r="C46" s="3">
        <v>13.983342266838921</v>
      </c>
      <c r="D46" s="3">
        <v>11.275378314649382</v>
      </c>
    </row>
    <row r="47" spans="1:4" x14ac:dyDescent="0.2">
      <c r="A47" s="1">
        <v>46</v>
      </c>
      <c r="B47" s="2">
        <v>46.004525425747282</v>
      </c>
      <c r="C47" s="3">
        <v>14.538165002432155</v>
      </c>
      <c r="D47" s="3">
        <v>11.748328236523486</v>
      </c>
    </row>
    <row r="48" spans="1:4" x14ac:dyDescent="0.2">
      <c r="A48" s="1">
        <v>47</v>
      </c>
      <c r="B48" s="2">
        <v>46.996943352784719</v>
      </c>
      <c r="C48" s="3">
        <v>15.108535480494204</v>
      </c>
      <c r="D48" s="3">
        <v>12.230707262674159</v>
      </c>
    </row>
    <row r="49" spans="1:4" x14ac:dyDescent="0.2">
      <c r="A49" s="1">
        <v>48</v>
      </c>
      <c r="B49" s="2">
        <v>48.005239966654749</v>
      </c>
      <c r="C49" s="3">
        <v>15.689289556208307</v>
      </c>
      <c r="D49" s="3">
        <v>12.724930827717316</v>
      </c>
    </row>
    <row r="50" spans="1:4" x14ac:dyDescent="0.2">
      <c r="A50" s="1">
        <v>49</v>
      </c>
      <c r="B50" s="2">
        <v>49.001627565400334</v>
      </c>
      <c r="C50" s="3">
        <v>16.285162777114053</v>
      </c>
      <c r="D50" s="3">
        <v>13.235105031137911</v>
      </c>
    </row>
    <row r="51" spans="1:4" x14ac:dyDescent="0.2">
      <c r="A51" s="1">
        <v>50</v>
      </c>
      <c r="B51" s="2">
        <v>49.998015164145919</v>
      </c>
      <c r="C51" s="3">
        <v>16.892627920397647</v>
      </c>
      <c r="D51" s="3">
        <v>13.755084742926755</v>
      </c>
    </row>
    <row r="52" spans="1:4" x14ac:dyDescent="0.2">
      <c r="A52" s="1">
        <v>51</v>
      </c>
      <c r="B52" s="2">
        <v>50.998372434599652</v>
      </c>
      <c r="C52" s="3">
        <v>17.517587987488344</v>
      </c>
      <c r="D52" s="3">
        <v>14.288136766112544</v>
      </c>
    </row>
    <row r="53" spans="1:4" x14ac:dyDescent="0.2">
      <c r="A53" s="1">
        <v>52</v>
      </c>
      <c r="B53" s="2">
        <v>52.002699376761534</v>
      </c>
      <c r="C53" s="3">
        <v>18.157878879406713</v>
      </c>
      <c r="D53" s="3">
        <v>14.833300760257121</v>
      </c>
    </row>
    <row r="54" spans="1:4" x14ac:dyDescent="0.2">
      <c r="A54" s="1">
        <v>53</v>
      </c>
      <c r="B54" s="2">
        <v>52.999086975507119</v>
      </c>
      <c r="C54" s="3">
        <v>18.814411657997365</v>
      </c>
      <c r="D54" s="3">
        <v>15.395344831384611</v>
      </c>
    </row>
    <row r="55" spans="1:4" x14ac:dyDescent="0.2">
      <c r="A55" s="1">
        <v>54</v>
      </c>
      <c r="B55" s="2">
        <v>53.999444245960852</v>
      </c>
      <c r="C55" s="3">
        <v>19.476150865284154</v>
      </c>
      <c r="D55" s="3">
        <v>15.967502378279839</v>
      </c>
    </row>
    <row r="56" spans="1:4" x14ac:dyDescent="0.2">
      <c r="A56" s="1">
        <v>55</v>
      </c>
      <c r="B56" s="2">
        <v>54.999801516414585</v>
      </c>
      <c r="C56" s="3">
        <v>20.151910193481864</v>
      </c>
      <c r="D56" s="3">
        <v>16.55844144649495</v>
      </c>
    </row>
    <row r="57" spans="1:4" x14ac:dyDescent="0.2">
      <c r="A57" s="1">
        <v>56</v>
      </c>
      <c r="B57" s="2">
        <v>56.000158786868319</v>
      </c>
      <c r="C57" s="3">
        <v>20.851707307446482</v>
      </c>
      <c r="D57" s="3">
        <v>17.159839925292392</v>
      </c>
    </row>
    <row r="58" spans="1:4" x14ac:dyDescent="0.2">
      <c r="A58" s="1">
        <v>57</v>
      </c>
      <c r="B58" s="2">
        <v>57.000516057322052</v>
      </c>
      <c r="C58" s="3">
        <v>21.563122273575388</v>
      </c>
      <c r="D58" s="3">
        <v>17.775799940433359</v>
      </c>
    </row>
    <row r="59" spans="1:4" x14ac:dyDescent="0.2">
      <c r="A59" s="1">
        <v>58</v>
      </c>
      <c r="B59" s="2">
        <v>58.000873327775786</v>
      </c>
      <c r="C59" s="3">
        <v>22.288016248108853</v>
      </c>
      <c r="D59" s="3">
        <v>18.407953064209412</v>
      </c>
    </row>
    <row r="60" spans="1:4" x14ac:dyDescent="0.2">
      <c r="A60" s="1">
        <v>59</v>
      </c>
      <c r="B60" s="2">
        <v>59.001230598229519</v>
      </c>
      <c r="C60" s="3">
        <v>23.033603183343228</v>
      </c>
      <c r="D60" s="3">
        <v>19.060185890894591</v>
      </c>
    </row>
    <row r="61" spans="1:4" x14ac:dyDescent="0.2">
      <c r="A61" s="1">
        <v>60</v>
      </c>
      <c r="B61" s="2">
        <v>60.001587868683252</v>
      </c>
      <c r="C61" s="3">
        <v>23.7940642989916</v>
      </c>
      <c r="D61" s="3">
        <v>19.72384446650144</v>
      </c>
    </row>
    <row r="62" spans="1:4" x14ac:dyDescent="0.2">
      <c r="A62" s="1">
        <v>61</v>
      </c>
      <c r="B62" s="2">
        <v>61.001945139136986</v>
      </c>
      <c r="C62" s="3">
        <v>24.573576797825538</v>
      </c>
      <c r="D62" s="3">
        <v>20.402390154214832</v>
      </c>
    </row>
    <row r="63" spans="1:4" x14ac:dyDescent="0.2">
      <c r="A63" s="1">
        <v>62</v>
      </c>
      <c r="B63" s="2">
        <v>62.002302409590719</v>
      </c>
      <c r="C63" s="3">
        <v>25.367440739666257</v>
      </c>
      <c r="D63" s="3">
        <v>21.098122986168523</v>
      </c>
    </row>
    <row r="64" spans="1:4" x14ac:dyDescent="0.2">
      <c r="A64" s="1">
        <v>63</v>
      </c>
      <c r="B64" s="2">
        <v>62.998690008336304</v>
      </c>
      <c r="C64" s="3">
        <v>26.181298154796231</v>
      </c>
      <c r="D64" s="3">
        <v>21.815509995984268</v>
      </c>
    </row>
    <row r="65" spans="1:4" x14ac:dyDescent="0.2">
      <c r="A65" s="1">
        <v>64</v>
      </c>
      <c r="B65" s="2">
        <v>63.999047278790037</v>
      </c>
      <c r="C65" s="3">
        <v>27.009170907973676</v>
      </c>
      <c r="D65" s="3">
        <v>22.545952021065464</v>
      </c>
    </row>
    <row r="66" spans="1:4" x14ac:dyDescent="0.2">
      <c r="A66" s="1">
        <v>65</v>
      </c>
      <c r="B66" s="2">
        <v>65.003374220951926</v>
      </c>
      <c r="C66" s="3">
        <v>27.85039758200681</v>
      </c>
      <c r="D66" s="3">
        <v>23.298474681179769</v>
      </c>
    </row>
    <row r="67" spans="1:4" x14ac:dyDescent="0.2">
      <c r="A67" s="1">
        <v>66</v>
      </c>
      <c r="B67" s="2">
        <v>65.999761819697511</v>
      </c>
      <c r="C67" s="3">
        <v>28.715981900091084</v>
      </c>
      <c r="D67" s="3">
        <v>24.063519378003772</v>
      </c>
    </row>
    <row r="68" spans="1:4" x14ac:dyDescent="0.2">
      <c r="A68" s="1">
        <v>67</v>
      </c>
      <c r="B68" s="2">
        <v>67.008058433567541</v>
      </c>
      <c r="C68" s="3">
        <v>29.591569861124199</v>
      </c>
      <c r="D68" s="3">
        <v>24.848382323771702</v>
      </c>
    </row>
    <row r="69" spans="1:4" x14ac:dyDescent="0.2">
      <c r="A69" s="1">
        <v>68</v>
      </c>
      <c r="B69" s="2">
        <v>68.004446032313126</v>
      </c>
      <c r="C69" s="3">
        <v>30.483699300574365</v>
      </c>
      <c r="D69" s="3">
        <v>25.659895193423477</v>
      </c>
    </row>
    <row r="70" spans="1:4" x14ac:dyDescent="0.2">
      <c r="A70" s="1">
        <v>69</v>
      </c>
      <c r="B70" s="2">
        <v>69.000833631058711</v>
      </c>
      <c r="C70" s="3">
        <v>31.396690989064229</v>
      </c>
      <c r="D70" s="3">
        <v>26.492313574016851</v>
      </c>
    </row>
    <row r="71" spans="1:4" x14ac:dyDescent="0.2">
      <c r="A71" s="1">
        <v>70</v>
      </c>
      <c r="B71" s="2">
        <v>69.997221229804296</v>
      </c>
      <c r="C71" s="3">
        <v>32.327439030971846</v>
      </c>
      <c r="D71" s="3">
        <v>27.349683575363365</v>
      </c>
    </row>
    <row r="72" spans="1:4" x14ac:dyDescent="0.2">
      <c r="A72" s="1">
        <v>71</v>
      </c>
      <c r="B72" s="2">
        <v>71.001548171966178</v>
      </c>
      <c r="C72" s="3">
        <v>33.282153414692836</v>
      </c>
      <c r="D72" s="3">
        <v>28.240688225583458</v>
      </c>
    </row>
    <row r="73" spans="1:4" x14ac:dyDescent="0.2">
      <c r="A73" s="1">
        <v>72</v>
      </c>
      <c r="B73" s="2">
        <v>71.997935770711763</v>
      </c>
      <c r="C73" s="3">
        <v>34.266173557775907</v>
      </c>
      <c r="D73" s="3">
        <v>29.15602929892993</v>
      </c>
    </row>
    <row r="74" spans="1:4" x14ac:dyDescent="0.2">
      <c r="A74" s="1">
        <v>73</v>
      </c>
      <c r="B74" s="2">
        <v>73.002262712873645</v>
      </c>
      <c r="C74" s="3">
        <v>35.273590323792163</v>
      </c>
      <c r="D74" s="3">
        <v>30.098762834194375</v>
      </c>
    </row>
    <row r="75" spans="1:4" x14ac:dyDescent="0.2">
      <c r="A75" s="1">
        <v>74</v>
      </c>
      <c r="B75" s="2">
        <v>74.002619983327378</v>
      </c>
      <c r="C75" s="3">
        <v>36.31565539180388</v>
      </c>
      <c r="D75" s="3">
        <v>31.070163443255321</v>
      </c>
    </row>
    <row r="76" spans="1:4" x14ac:dyDescent="0.2">
      <c r="A76" s="1">
        <v>75</v>
      </c>
      <c r="B76" s="2">
        <v>74.999007582072963</v>
      </c>
      <c r="C76" s="3">
        <v>37.382596185761585</v>
      </c>
      <c r="D76" s="3">
        <v>32.083034192974544</v>
      </c>
    </row>
    <row r="77" spans="1:4" x14ac:dyDescent="0.2">
      <c r="A77" s="1">
        <v>76</v>
      </c>
      <c r="B77" s="2">
        <v>75.999364852526696</v>
      </c>
      <c r="C77" s="3">
        <v>38.484053622850368</v>
      </c>
      <c r="D77" s="3">
        <v>33.121310868669063</v>
      </c>
    </row>
    <row r="78" spans="1:4" x14ac:dyDescent="0.2">
      <c r="A78" s="1">
        <v>77</v>
      </c>
      <c r="B78" s="2">
        <v>76.99972212298043</v>
      </c>
      <c r="C78" s="3">
        <v>39.615845619983951</v>
      </c>
      <c r="D78" s="3">
        <v>34.198274258302128</v>
      </c>
    </row>
    <row r="79" spans="1:4" x14ac:dyDescent="0.2">
      <c r="A79" s="1">
        <v>78</v>
      </c>
      <c r="B79" s="2">
        <v>78.000079393434163</v>
      </c>
      <c r="C79" s="3">
        <v>40.773801555672883</v>
      </c>
      <c r="D79" s="3">
        <v>35.321550006317352</v>
      </c>
    </row>
    <row r="80" spans="1:4" x14ac:dyDescent="0.2">
      <c r="A80" s="1">
        <v>79</v>
      </c>
      <c r="B80" s="2">
        <v>79.000436663887896</v>
      </c>
      <c r="C80" s="3">
        <v>41.972388183232397</v>
      </c>
      <c r="D80" s="3">
        <v>36.476706527342984</v>
      </c>
    </row>
    <row r="81" spans="1:7" x14ac:dyDescent="0.2">
      <c r="A81" s="1">
        <v>80</v>
      </c>
      <c r="B81" s="2">
        <v>80.00079393434163</v>
      </c>
      <c r="C81" s="3">
        <v>43.208252986698909</v>
      </c>
      <c r="D81" s="3">
        <v>37.674914565069272</v>
      </c>
    </row>
    <row r="82" spans="1:7" x14ac:dyDescent="0.2">
      <c r="A82" s="1">
        <v>81</v>
      </c>
      <c r="B82" s="2">
        <v>81.001151204795363</v>
      </c>
      <c r="C82" s="3">
        <v>44.48928480930438</v>
      </c>
      <c r="D82" s="3">
        <v>38.930933099192188</v>
      </c>
    </row>
    <row r="83" spans="1:7" x14ac:dyDescent="0.2">
      <c r="A83" s="1">
        <v>82</v>
      </c>
      <c r="B83" s="2">
        <v>82.001508475249096</v>
      </c>
      <c r="C83" s="3">
        <v>45.806437684867944</v>
      </c>
      <c r="D83" s="3">
        <v>40.230218055515756</v>
      </c>
    </row>
    <row r="84" spans="1:7" x14ac:dyDescent="0.2">
      <c r="A84" s="1">
        <v>83</v>
      </c>
      <c r="B84" s="2">
        <v>83.00186574570283</v>
      </c>
      <c r="C84" s="3">
        <v>47.175141166308244</v>
      </c>
      <c r="D84" s="3">
        <v>41.583697687672505</v>
      </c>
    </row>
    <row r="85" spans="1:7" x14ac:dyDescent="0.2">
      <c r="A85" s="1">
        <v>84</v>
      </c>
      <c r="B85" s="2">
        <v>84.002223016156563</v>
      </c>
      <c r="C85" s="3">
        <v>48.591183117899917</v>
      </c>
      <c r="D85" s="3">
        <v>43.008912600270833</v>
      </c>
    </row>
    <row r="86" spans="1:7" x14ac:dyDescent="0.2">
      <c r="A86" s="1">
        <v>85</v>
      </c>
      <c r="B86" s="2">
        <v>85.002580286610296</v>
      </c>
      <c r="C86" s="3">
        <v>50.067954627079573</v>
      </c>
      <c r="D86" s="3">
        <v>44.495464893961824</v>
      </c>
    </row>
    <row r="87" spans="1:7" x14ac:dyDescent="0.2">
      <c r="A87" s="1">
        <v>86</v>
      </c>
      <c r="B87" s="2">
        <v>86.00293755706403</v>
      </c>
      <c r="C87" s="3">
        <v>51.602325665750094</v>
      </c>
      <c r="D87" s="3">
        <v>46.061869430202186</v>
      </c>
    </row>
    <row r="88" spans="1:7" x14ac:dyDescent="0.2">
      <c r="A88" s="1">
        <v>87</v>
      </c>
      <c r="B88" s="2">
        <v>87.003294827517763</v>
      </c>
      <c r="C88" s="3">
        <v>53.201888809815451</v>
      </c>
      <c r="D88" s="3">
        <v>47.703464481182671</v>
      </c>
      <c r="F88" s="38"/>
      <c r="G88" s="38"/>
    </row>
    <row r="89" spans="1:7" x14ac:dyDescent="0.2">
      <c r="A89" s="1">
        <v>88</v>
      </c>
      <c r="B89" s="2">
        <v>88.003652097971496</v>
      </c>
      <c r="C89" s="3">
        <v>54.88833031960894</v>
      </c>
      <c r="D89" s="3">
        <v>49.438536075788264</v>
      </c>
    </row>
    <row r="90" spans="1:7" x14ac:dyDescent="0.2">
      <c r="A90" s="1">
        <v>89</v>
      </c>
      <c r="B90" s="2">
        <v>89.000039696717081</v>
      </c>
      <c r="C90" s="3">
        <v>56.643748030267993</v>
      </c>
      <c r="D90" s="3">
        <v>51.264574639160742</v>
      </c>
    </row>
    <row r="91" spans="1:7" x14ac:dyDescent="0.2">
      <c r="A91" s="1">
        <v>90</v>
      </c>
      <c r="B91" s="2">
        <v>90.000396967170815</v>
      </c>
      <c r="C91" s="3">
        <v>58.481335043709748</v>
      </c>
      <c r="D91" s="3">
        <v>53.202849380774296</v>
      </c>
      <c r="F91" s="38">
        <f>100-C91</f>
        <v>41.518664956290252</v>
      </c>
      <c r="G91" s="38">
        <f>100-D91</f>
        <v>46.797150619225704</v>
      </c>
    </row>
    <row r="92" spans="1:7" x14ac:dyDescent="0.2">
      <c r="A92" s="1">
        <v>91</v>
      </c>
      <c r="B92" s="2">
        <v>91.000754237624548</v>
      </c>
      <c r="C92" s="3">
        <v>60.409495824416751</v>
      </c>
      <c r="D92" s="3">
        <v>55.28385960072859</v>
      </c>
    </row>
    <row r="93" spans="1:7" x14ac:dyDescent="0.2">
      <c r="A93" s="1">
        <v>92</v>
      </c>
      <c r="B93" s="2">
        <v>92.00508117978643</v>
      </c>
      <c r="C93" s="3">
        <v>62.45994451556416</v>
      </c>
      <c r="D93" s="3">
        <v>57.517130554012169</v>
      </c>
    </row>
    <row r="94" spans="1:7" x14ac:dyDescent="0.2">
      <c r="A94" s="1">
        <v>93</v>
      </c>
      <c r="B94" s="2">
        <v>93.001468778532015</v>
      </c>
      <c r="C94" s="3">
        <v>64.653701417735974</v>
      </c>
      <c r="D94" s="3">
        <v>59.941180267019746</v>
      </c>
    </row>
    <row r="95" spans="1:7" x14ac:dyDescent="0.2">
      <c r="A95" s="1">
        <v>94</v>
      </c>
      <c r="B95" s="2">
        <v>94.001826048985748</v>
      </c>
      <c r="C95" s="3">
        <v>66.996113392428128</v>
      </c>
      <c r="D95" s="3">
        <v>62.603312378481398</v>
      </c>
    </row>
    <row r="96" spans="1:7" x14ac:dyDescent="0.2">
      <c r="A96" s="1">
        <v>95</v>
      </c>
      <c r="B96" s="2">
        <v>95.002183319439482</v>
      </c>
      <c r="C96" s="3">
        <v>69.541652299797789</v>
      </c>
      <c r="D96" s="3">
        <v>65.557123361164585</v>
      </c>
    </row>
    <row r="97" spans="1:4" x14ac:dyDescent="0.2">
      <c r="A97" s="1">
        <v>96</v>
      </c>
      <c r="B97" s="2">
        <v>96.002540589893215</v>
      </c>
      <c r="C97" s="3">
        <v>72.335645509491982</v>
      </c>
      <c r="D97" s="3">
        <v>68.91287206288186</v>
      </c>
    </row>
    <row r="98" spans="1:4" x14ac:dyDescent="0.2">
      <c r="A98" s="1">
        <v>97</v>
      </c>
      <c r="B98" s="2">
        <v>97.002897860346948</v>
      </c>
      <c r="C98" s="3">
        <v>75.494499540338325</v>
      </c>
      <c r="D98" s="3">
        <v>72.835466880611094</v>
      </c>
    </row>
    <row r="99" spans="1:4" x14ac:dyDescent="0.2">
      <c r="A99" s="1">
        <v>98</v>
      </c>
      <c r="B99" s="2">
        <v>98.003255130800682</v>
      </c>
      <c r="C99" s="3">
        <v>79.220360143667364</v>
      </c>
      <c r="D99" s="3">
        <v>77.490773080661981</v>
      </c>
    </row>
    <row r="100" spans="1:4" x14ac:dyDescent="0.2">
      <c r="A100" s="1">
        <v>99</v>
      </c>
      <c r="B100" s="2">
        <v>99.003612401254415</v>
      </c>
      <c r="C100" s="3">
        <v>84.039195756381417</v>
      </c>
      <c r="D100" s="3">
        <v>83.846119574488128</v>
      </c>
    </row>
    <row r="101" spans="1:4" x14ac:dyDescent="0.2">
      <c r="A101" s="1">
        <v>100</v>
      </c>
      <c r="B101" s="2">
        <v>100</v>
      </c>
      <c r="C101" s="3">
        <v>100.00000000000006</v>
      </c>
      <c r="D101" s="3">
        <v>100</v>
      </c>
    </row>
  </sheetData>
  <mergeCells count="1">
    <mergeCell ref="F25:N2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workbookViewId="0"/>
  </sheetViews>
  <sheetFormatPr baseColWidth="10" defaultRowHeight="11.25" x14ac:dyDescent="0.2"/>
  <cols>
    <col min="1" max="20" width="11.42578125" style="1"/>
    <col min="21" max="16384" width="11.42578125" style="47"/>
  </cols>
  <sheetData>
    <row r="1" spans="1:1" x14ac:dyDescent="0.2">
      <c r="A1" s="37" t="s">
        <v>98</v>
      </c>
    </row>
    <row r="2" spans="1:1" x14ac:dyDescent="0.2">
      <c r="A2" s="1" t="s">
        <v>99</v>
      </c>
    </row>
    <row r="23" spans="1:22" x14ac:dyDescent="0.2">
      <c r="A23" s="1" t="s">
        <v>104</v>
      </c>
    </row>
    <row r="26" spans="1:22" x14ac:dyDescent="0.2">
      <c r="A26" s="37" t="s">
        <v>26</v>
      </c>
    </row>
    <row r="27" spans="1:22" x14ac:dyDescent="0.2">
      <c r="A27" s="40" t="s">
        <v>27</v>
      </c>
    </row>
    <row r="28" spans="1:22" x14ac:dyDescent="0.2">
      <c r="A28" s="40"/>
    </row>
    <row r="29" spans="1:22" x14ac:dyDescent="0.2">
      <c r="A29" s="43"/>
      <c r="B29" s="44">
        <v>1997</v>
      </c>
      <c r="C29" s="44">
        <v>1998</v>
      </c>
      <c r="D29" s="44">
        <v>1999</v>
      </c>
      <c r="E29" s="44">
        <v>2000</v>
      </c>
      <c r="F29" s="44">
        <v>2001</v>
      </c>
      <c r="G29" s="44">
        <v>2002</v>
      </c>
      <c r="H29" s="44">
        <v>2003</v>
      </c>
      <c r="I29" s="44">
        <v>2004</v>
      </c>
      <c r="J29" s="44">
        <v>2005</v>
      </c>
      <c r="K29" s="44">
        <v>2006</v>
      </c>
      <c r="L29" s="44">
        <v>2007</v>
      </c>
      <c r="M29" s="44">
        <v>2008</v>
      </c>
      <c r="N29" s="44">
        <v>2009</v>
      </c>
      <c r="O29" s="44">
        <v>2010</v>
      </c>
      <c r="P29" s="44">
        <v>2011</v>
      </c>
      <c r="Q29" s="44">
        <v>2012</v>
      </c>
      <c r="R29" s="44">
        <v>2013</v>
      </c>
      <c r="S29" s="44">
        <v>2014</v>
      </c>
      <c r="T29" s="44">
        <v>2015</v>
      </c>
      <c r="U29" s="45">
        <v>2016</v>
      </c>
    </row>
    <row r="30" spans="1:22" x14ac:dyDescent="0.2">
      <c r="A30" s="43" t="s">
        <v>28</v>
      </c>
      <c r="B30" s="45">
        <v>768192.21586628398</v>
      </c>
      <c r="C30" s="45">
        <v>831057.98093472584</v>
      </c>
      <c r="D30" s="45">
        <v>868160.56540291512</v>
      </c>
      <c r="E30" s="45">
        <v>929118.35330517078</v>
      </c>
      <c r="F30" s="45">
        <v>999551</v>
      </c>
      <c r="G30" s="45">
        <v>1059144</v>
      </c>
      <c r="H30" s="45">
        <v>1134169</v>
      </c>
      <c r="I30" s="45">
        <v>1181824</v>
      </c>
      <c r="J30" s="45">
        <v>1231658</v>
      </c>
      <c r="K30" s="45">
        <v>1238621</v>
      </c>
      <c r="L30" s="45">
        <v>1300230</v>
      </c>
      <c r="M30" s="45">
        <v>1316760</v>
      </c>
      <c r="N30" s="45">
        <v>1359979</v>
      </c>
      <c r="O30" s="45">
        <v>1476504</v>
      </c>
      <c r="P30" s="45">
        <v>1473651</v>
      </c>
      <c r="Q30" s="45">
        <v>1470386.6979999999</v>
      </c>
      <c r="R30" s="45">
        <v>1595730</v>
      </c>
      <c r="S30" s="45">
        <v>1579475</v>
      </c>
      <c r="T30" s="45">
        <v>1655338</v>
      </c>
      <c r="U30" s="45">
        <f>U31+U32</f>
        <v>1697211.5772499999</v>
      </c>
      <c r="V30" s="81"/>
    </row>
    <row r="31" spans="1:22" x14ac:dyDescent="0.2">
      <c r="A31" s="43" t="s">
        <v>29</v>
      </c>
      <c r="B31" s="45">
        <v>659118.29791129602</v>
      </c>
      <c r="C31" s="45">
        <v>709166.45450845093</v>
      </c>
      <c r="D31" s="45">
        <v>749706.91676436109</v>
      </c>
      <c r="E31" s="45">
        <v>810809.49074253335</v>
      </c>
      <c r="F31" s="45">
        <v>858666</v>
      </c>
      <c r="G31" s="45">
        <v>904044</v>
      </c>
      <c r="H31" s="45">
        <v>956144</v>
      </c>
      <c r="I31" s="45">
        <v>993459</v>
      </c>
      <c r="J31" s="45">
        <v>1039179</v>
      </c>
      <c r="K31" s="45">
        <v>1049129</v>
      </c>
      <c r="L31" s="45">
        <v>1096021</v>
      </c>
      <c r="M31" s="45">
        <v>1097748</v>
      </c>
      <c r="N31" s="45">
        <v>1124314</v>
      </c>
      <c r="O31" s="45">
        <v>1240187</v>
      </c>
      <c r="P31" s="45">
        <v>1228763</v>
      </c>
      <c r="Q31" s="45">
        <v>1203466</v>
      </c>
      <c r="R31" s="45">
        <v>1272104</v>
      </c>
      <c r="S31" s="45">
        <v>1272158</v>
      </c>
      <c r="T31" s="45">
        <v>1329990</v>
      </c>
      <c r="U31" s="48">
        <v>1357053.8822499998</v>
      </c>
      <c r="V31" s="82"/>
    </row>
    <row r="32" spans="1:22" x14ac:dyDescent="0.2">
      <c r="A32" s="43" t="s">
        <v>40</v>
      </c>
      <c r="B32" s="45">
        <v>109073.9179549879</v>
      </c>
      <c r="C32" s="45">
        <v>121891.52642627491</v>
      </c>
      <c r="D32" s="45">
        <v>118453.64863855406</v>
      </c>
      <c r="E32" s="45">
        <v>118308.86256263749</v>
      </c>
      <c r="F32" s="45">
        <v>140885</v>
      </c>
      <c r="G32" s="45">
        <v>155100</v>
      </c>
      <c r="H32" s="45">
        <v>178025</v>
      </c>
      <c r="I32" s="45">
        <v>188365</v>
      </c>
      <c r="J32" s="45">
        <v>192479</v>
      </c>
      <c r="K32" s="45">
        <v>189492</v>
      </c>
      <c r="L32" s="45">
        <v>204209</v>
      </c>
      <c r="M32" s="48">
        <v>219012</v>
      </c>
      <c r="N32" s="48">
        <v>235665</v>
      </c>
      <c r="O32" s="48">
        <v>236317</v>
      </c>
      <c r="P32" s="48">
        <v>244888</v>
      </c>
      <c r="Q32" s="48">
        <v>266920.69799999997</v>
      </c>
      <c r="R32" s="48">
        <v>323626</v>
      </c>
      <c r="S32" s="48">
        <v>307317</v>
      </c>
      <c r="T32" s="48">
        <v>325348</v>
      </c>
      <c r="U32" s="48">
        <v>340157.69500000001</v>
      </c>
      <c r="V32" s="82"/>
    </row>
    <row r="33" spans="1:23" x14ac:dyDescent="0.2">
      <c r="A33" s="1" t="s">
        <v>51</v>
      </c>
    </row>
    <row r="34" spans="1:23" x14ac:dyDescent="0.2">
      <c r="A34" s="1" t="s">
        <v>52</v>
      </c>
      <c r="G34" s="41"/>
      <c r="H34" s="41"/>
      <c r="I34" s="41"/>
      <c r="J34" s="42"/>
      <c r="K34" s="41"/>
      <c r="L34" s="41"/>
      <c r="M34" s="41"/>
      <c r="N34" s="41"/>
    </row>
    <row r="35" spans="1:23" x14ac:dyDescent="0.2">
      <c r="A35" s="1" t="s">
        <v>53</v>
      </c>
    </row>
    <row r="36" spans="1:23" x14ac:dyDescent="0.2">
      <c r="A36" s="1" t="s">
        <v>54</v>
      </c>
    </row>
    <row r="37" spans="1:23" x14ac:dyDescent="0.2">
      <c r="A37" s="1" t="s">
        <v>55</v>
      </c>
    </row>
    <row r="39" spans="1:23" s="77" customFormat="1" x14ac:dyDescent="0.2">
      <c r="A39" s="43" t="s">
        <v>96</v>
      </c>
      <c r="B39" s="43">
        <v>1997</v>
      </c>
      <c r="C39" s="43">
        <v>1998</v>
      </c>
      <c r="D39" s="43">
        <v>1999</v>
      </c>
      <c r="E39" s="43">
        <v>2000</v>
      </c>
      <c r="F39" s="43">
        <v>2001</v>
      </c>
      <c r="G39" s="43">
        <v>2002</v>
      </c>
      <c r="H39" s="43">
        <v>2003</v>
      </c>
      <c r="I39" s="43">
        <v>2004</v>
      </c>
      <c r="J39" s="43">
        <v>2005</v>
      </c>
      <c r="K39" s="43">
        <v>2006</v>
      </c>
      <c r="L39" s="43">
        <v>2007</v>
      </c>
      <c r="M39" s="43">
        <v>2008</v>
      </c>
      <c r="N39" s="43">
        <v>2009</v>
      </c>
      <c r="O39" s="43">
        <v>2010</v>
      </c>
      <c r="P39" s="43">
        <v>2011</v>
      </c>
      <c r="Q39" s="43">
        <v>2012</v>
      </c>
      <c r="R39" s="43">
        <v>2013</v>
      </c>
      <c r="S39" s="43">
        <v>2014</v>
      </c>
      <c r="T39" s="76">
        <v>2015</v>
      </c>
      <c r="U39" s="76">
        <v>2016</v>
      </c>
    </row>
    <row r="40" spans="1:23" s="77" customFormat="1" x14ac:dyDescent="0.2">
      <c r="A40" s="43" t="s">
        <v>97</v>
      </c>
      <c r="B40" s="78">
        <v>0.77560391295667797</v>
      </c>
      <c r="C40" s="78">
        <v>0.78059492912757034</v>
      </c>
      <c r="D40" s="78">
        <v>0.78458774206428417</v>
      </c>
      <c r="E40" s="78">
        <v>0.79756438410860453</v>
      </c>
      <c r="F40" s="78">
        <v>0.81054102615292467</v>
      </c>
      <c r="G40" s="78">
        <v>0.82651227789978032</v>
      </c>
      <c r="H40" s="78">
        <v>0.84348173288081452</v>
      </c>
      <c r="I40" s="78">
        <v>0.86144939109602703</v>
      </c>
      <c r="J40" s="78">
        <v>0.87742064284288279</v>
      </c>
      <c r="K40" s="78">
        <v>0.89169494909163494</v>
      </c>
      <c r="L40" s="78">
        <v>0.90497105210620876</v>
      </c>
      <c r="M40" s="78">
        <v>0.93042523457775994</v>
      </c>
      <c r="N40" s="78">
        <v>0.93122379716510284</v>
      </c>
      <c r="O40" s="78">
        <v>0.94539828309043705</v>
      </c>
      <c r="P40" s="78">
        <v>0.96536234777400665</v>
      </c>
      <c r="Q40" s="78">
        <v>0.98422838889997988</v>
      </c>
      <c r="R40" s="78">
        <v>0.9928129367139148</v>
      </c>
      <c r="S40" s="78">
        <v>0.99780395288480717</v>
      </c>
      <c r="T40" s="79">
        <v>0.99820323417847867</v>
      </c>
      <c r="U40" s="79">
        <v>1</v>
      </c>
    </row>
    <row r="41" spans="1:23" x14ac:dyDescent="0.2">
      <c r="U41" s="1"/>
    </row>
    <row r="42" spans="1:23" x14ac:dyDescent="0.2">
      <c r="A42" s="43"/>
      <c r="B42" s="44">
        <v>1997</v>
      </c>
      <c r="C42" s="44">
        <v>1998</v>
      </c>
      <c r="D42" s="44">
        <v>1999</v>
      </c>
      <c r="E42" s="44">
        <v>2000</v>
      </c>
      <c r="F42" s="44">
        <v>2001</v>
      </c>
      <c r="G42" s="44">
        <v>2002</v>
      </c>
      <c r="H42" s="44">
        <v>2003</v>
      </c>
      <c r="I42" s="44">
        <v>2004</v>
      </c>
      <c r="J42" s="44">
        <v>2005</v>
      </c>
      <c r="K42" s="44">
        <v>2006</v>
      </c>
      <c r="L42" s="44">
        <v>2007</v>
      </c>
      <c r="M42" s="44">
        <v>2008</v>
      </c>
      <c r="N42" s="44">
        <v>2009</v>
      </c>
      <c r="O42" s="44">
        <v>2010</v>
      </c>
      <c r="P42" s="44">
        <v>2011</v>
      </c>
      <c r="Q42" s="44">
        <v>2012</v>
      </c>
      <c r="R42" s="44">
        <v>2013</v>
      </c>
      <c r="S42" s="44">
        <v>2014</v>
      </c>
      <c r="T42" s="46">
        <v>2015</v>
      </c>
      <c r="U42" s="46">
        <v>2016</v>
      </c>
    </row>
    <row r="43" spans="1:23" x14ac:dyDescent="0.2">
      <c r="A43" s="43" t="s">
        <v>28</v>
      </c>
      <c r="B43" s="45">
        <f>B30/(B$40*1000)</f>
        <v>990.4439663511497</v>
      </c>
      <c r="C43" s="45">
        <f t="shared" ref="C43:U45" si="0">C30/(C$40*1000)</f>
        <v>1064.6469121488599</v>
      </c>
      <c r="D43" s="45">
        <f t="shared" si="0"/>
        <v>1106.5181353952169</v>
      </c>
      <c r="E43" s="45">
        <f t="shared" si="0"/>
        <v>1164.9446387248061</v>
      </c>
      <c r="F43" s="45">
        <f t="shared" si="0"/>
        <v>1233.1898913793104</v>
      </c>
      <c r="G43" s="45">
        <f t="shared" si="0"/>
        <v>1281.461907246377</v>
      </c>
      <c r="H43" s="45">
        <f t="shared" si="0"/>
        <v>1344.6278156213018</v>
      </c>
      <c r="I43" s="45">
        <f t="shared" si="0"/>
        <v>1371.901834530707</v>
      </c>
      <c r="J43" s="45">
        <f t="shared" si="0"/>
        <v>1403.7258070534699</v>
      </c>
      <c r="K43" s="45">
        <f t="shared" si="0"/>
        <v>1389.0636043882237</v>
      </c>
      <c r="L43" s="45">
        <f t="shared" si="0"/>
        <v>1436.7641892786237</v>
      </c>
      <c r="M43" s="45">
        <f t="shared" si="0"/>
        <v>1415.2238686836176</v>
      </c>
      <c r="N43" s="45">
        <f t="shared" si="0"/>
        <v>1460.4212264980169</v>
      </c>
      <c r="O43" s="45">
        <f t="shared" si="0"/>
        <v>1561.7798618942036</v>
      </c>
      <c r="P43" s="45">
        <f t="shared" si="0"/>
        <v>1526.5262866301316</v>
      </c>
      <c r="Q43" s="45">
        <f t="shared" si="0"/>
        <v>1493.9486755135904</v>
      </c>
      <c r="R43" s="45">
        <f t="shared" si="0"/>
        <v>1607.2816348280717</v>
      </c>
      <c r="S43" s="45">
        <f t="shared" si="0"/>
        <v>1582.951235494198</v>
      </c>
      <c r="T43" s="45">
        <f t="shared" si="0"/>
        <v>1658.3176084000002</v>
      </c>
      <c r="U43" s="45">
        <f t="shared" si="0"/>
        <v>1697.2115772499999</v>
      </c>
    </row>
    <row r="44" spans="1:23" x14ac:dyDescent="0.2">
      <c r="A44" s="43" t="s">
        <v>29</v>
      </c>
      <c r="B44" s="45">
        <f>B31/(B$40*1000)</f>
        <v>849.81301267379195</v>
      </c>
      <c r="C44" s="45">
        <f t="shared" ref="B44:Q45" si="1">C31/(C$40*1000)</f>
        <v>908.49482624880579</v>
      </c>
      <c r="D44" s="45">
        <f t="shared" si="1"/>
        <v>955.54247991671377</v>
      </c>
      <c r="E44" s="45">
        <f t="shared" si="1"/>
        <v>1016.6069434616645</v>
      </c>
      <c r="F44" s="45">
        <f t="shared" si="1"/>
        <v>1059.3738901477832</v>
      </c>
      <c r="G44" s="45">
        <f t="shared" si="1"/>
        <v>1093.8058927536233</v>
      </c>
      <c r="H44" s="45">
        <f t="shared" si="1"/>
        <v>1133.5681173964497</v>
      </c>
      <c r="I44" s="45">
        <f t="shared" si="1"/>
        <v>1153.241281807648</v>
      </c>
      <c r="J44" s="45">
        <f t="shared" si="1"/>
        <v>1184.356680546075</v>
      </c>
      <c r="K44" s="45">
        <f t="shared" si="1"/>
        <v>1176.5559523116535</v>
      </c>
      <c r="L44" s="45">
        <f t="shared" si="1"/>
        <v>1211.1116675490846</v>
      </c>
      <c r="M44" s="45">
        <f t="shared" si="1"/>
        <v>1179.8347241712263</v>
      </c>
      <c r="N44" s="45">
        <f t="shared" si="1"/>
        <v>1207.3510185443242</v>
      </c>
      <c r="O44" s="45">
        <f t="shared" si="1"/>
        <v>1311.8143138000214</v>
      </c>
      <c r="P44" s="45">
        <f t="shared" si="1"/>
        <v>1272.851590735188</v>
      </c>
      <c r="Q44" s="45">
        <f t="shared" si="1"/>
        <v>1222.7507492900611</v>
      </c>
      <c r="R44" s="45">
        <f t="shared" si="0"/>
        <v>1281.3128767343658</v>
      </c>
      <c r="S44" s="45">
        <f t="shared" si="0"/>
        <v>1274.9578675470191</v>
      </c>
      <c r="T44" s="45">
        <f t="shared" si="0"/>
        <v>1332.3839820000001</v>
      </c>
      <c r="U44" s="45">
        <f t="shared" si="0"/>
        <v>1357.0538822499998</v>
      </c>
      <c r="V44" s="82"/>
    </row>
    <row r="45" spans="1:23" x14ac:dyDescent="0.2">
      <c r="A45" s="43" t="s">
        <v>40</v>
      </c>
      <c r="B45" s="45">
        <f t="shared" si="1"/>
        <v>140.63095367735764</v>
      </c>
      <c r="C45" s="45">
        <f t="shared" si="0"/>
        <v>156.15208590005398</v>
      </c>
      <c r="D45" s="45">
        <f t="shared" si="0"/>
        <v>150.97565547850314</v>
      </c>
      <c r="E45" s="45">
        <f t="shared" si="0"/>
        <v>148.33769526314171</v>
      </c>
      <c r="F45" s="45">
        <f t="shared" si="0"/>
        <v>173.81600123152711</v>
      </c>
      <c r="G45" s="45">
        <f t="shared" si="0"/>
        <v>187.65601449275366</v>
      </c>
      <c r="H45" s="45">
        <f t="shared" si="0"/>
        <v>211.05969822485207</v>
      </c>
      <c r="I45" s="45">
        <f t="shared" si="0"/>
        <v>218.66055272305911</v>
      </c>
      <c r="J45" s="45">
        <f t="shared" si="0"/>
        <v>219.36912650739478</v>
      </c>
      <c r="K45" s="45">
        <f t="shared" si="0"/>
        <v>212.50765207657005</v>
      </c>
      <c r="L45" s="45">
        <f t="shared" si="0"/>
        <v>225.65252172953896</v>
      </c>
      <c r="M45" s="45">
        <f t="shared" si="0"/>
        <v>235.3891445123914</v>
      </c>
      <c r="N45" s="45">
        <f t="shared" si="0"/>
        <v>253.07020795369277</v>
      </c>
      <c r="O45" s="45">
        <f t="shared" si="0"/>
        <v>249.96554809418228</v>
      </c>
      <c r="P45" s="45">
        <f t="shared" si="0"/>
        <v>253.67469589494371</v>
      </c>
      <c r="Q45" s="45">
        <f t="shared" si="0"/>
        <v>271.19792622352941</v>
      </c>
      <c r="R45" s="45">
        <f t="shared" si="0"/>
        <v>325.96875809370607</v>
      </c>
      <c r="S45" s="45">
        <f t="shared" si="0"/>
        <v>307.99336794717891</v>
      </c>
      <c r="T45" s="45">
        <f t="shared" si="0"/>
        <v>325.93362640000004</v>
      </c>
      <c r="U45" s="45">
        <f t="shared" si="0"/>
        <v>340.15769499999999</v>
      </c>
      <c r="V45" s="82"/>
    </row>
    <row r="47" spans="1:23" x14ac:dyDescent="0.2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3"/>
      <c r="W47" s="84"/>
    </row>
    <row r="48" spans="1:23" x14ac:dyDescent="0.2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3"/>
      <c r="W48" s="84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9"/>
  <sheetViews>
    <sheetView workbookViewId="0"/>
  </sheetViews>
  <sheetFormatPr baseColWidth="10" defaultRowHeight="11.25" x14ac:dyDescent="0.2"/>
  <cols>
    <col min="1" max="1" width="36" style="1" customWidth="1"/>
    <col min="2" max="2" width="67.28515625" style="1" customWidth="1"/>
    <col min="3" max="3" width="14.28515625" style="1" bestFit="1" customWidth="1"/>
    <col min="4" max="4" width="14.28515625" style="1" customWidth="1"/>
    <col min="5" max="5" width="19.28515625" style="1" bestFit="1" customWidth="1"/>
    <col min="6" max="16384" width="11.42578125" style="1"/>
  </cols>
  <sheetData>
    <row r="1" spans="1:7" x14ac:dyDescent="0.2">
      <c r="A1" s="37" t="s">
        <v>105</v>
      </c>
    </row>
    <row r="2" spans="1:7" x14ac:dyDescent="0.2">
      <c r="A2" s="1" t="s">
        <v>125</v>
      </c>
    </row>
    <row r="4" spans="1:7" x14ac:dyDescent="0.2">
      <c r="A4" s="1" t="s">
        <v>56</v>
      </c>
      <c r="B4" s="1" t="s">
        <v>57</v>
      </c>
      <c r="C4" s="49">
        <v>2015</v>
      </c>
      <c r="D4" s="49">
        <v>2016</v>
      </c>
      <c r="E4" s="49" t="s">
        <v>100</v>
      </c>
    </row>
    <row r="5" spans="1:7" x14ac:dyDescent="0.2">
      <c r="A5" s="50" t="s">
        <v>29</v>
      </c>
      <c r="B5" s="50"/>
      <c r="C5" s="51">
        <f>SUM(C6:C15)</f>
        <v>1332383.9819999998</v>
      </c>
      <c r="D5" s="51">
        <f>SUM(D6:D15)</f>
        <v>1357053.8822499998</v>
      </c>
      <c r="E5" s="52">
        <f>D5/C5-1</f>
        <v>1.8515608550748741E-2</v>
      </c>
    </row>
    <row r="6" spans="1:7" x14ac:dyDescent="0.2">
      <c r="A6" s="1" t="s">
        <v>30</v>
      </c>
      <c r="B6" s="1" t="s">
        <v>86</v>
      </c>
      <c r="C6" s="53">
        <v>863751.96000000008</v>
      </c>
      <c r="D6" s="53">
        <v>884300</v>
      </c>
      <c r="E6" s="54">
        <f t="shared" ref="E6:E26" si="0">D6/C6-1</f>
        <v>2.3789283210425172E-2</v>
      </c>
      <c r="F6" s="55"/>
    </row>
    <row r="7" spans="1:7" x14ac:dyDescent="0.2">
      <c r="A7" s="1" t="s">
        <v>31</v>
      </c>
      <c r="B7" s="1" t="s">
        <v>58</v>
      </c>
      <c r="C7" s="53">
        <v>222348.50820000001</v>
      </c>
      <c r="D7" s="53">
        <v>224646.00125</v>
      </c>
      <c r="E7" s="54">
        <f t="shared" si="0"/>
        <v>1.0332846703578591E-2</v>
      </c>
      <c r="F7" s="55"/>
    </row>
    <row r="8" spans="1:7" x14ac:dyDescent="0.2">
      <c r="A8" s="1" t="s">
        <v>32</v>
      </c>
      <c r="B8" s="1" t="s">
        <v>87</v>
      </c>
      <c r="C8" s="53">
        <v>109396.56000000001</v>
      </c>
      <c r="D8" s="53">
        <v>109300</v>
      </c>
      <c r="E8" s="54">
        <f t="shared" si="0"/>
        <v>-8.826602957169305E-4</v>
      </c>
      <c r="F8" s="55"/>
    </row>
    <row r="9" spans="1:7" x14ac:dyDescent="0.2">
      <c r="A9" s="1" t="s">
        <v>33</v>
      </c>
      <c r="B9" s="1" t="s">
        <v>59</v>
      </c>
      <c r="C9" s="53">
        <v>52043.51</v>
      </c>
      <c r="D9" s="53">
        <v>52710</v>
      </c>
      <c r="E9" s="54">
        <f t="shared" si="0"/>
        <v>1.2806399875796126E-2</v>
      </c>
      <c r="F9" s="55"/>
    </row>
    <row r="10" spans="1:7" x14ac:dyDescent="0.2">
      <c r="A10" s="1" t="s">
        <v>34</v>
      </c>
      <c r="B10" s="1" t="s">
        <v>60</v>
      </c>
      <c r="C10" s="53">
        <v>36340.295000000006</v>
      </c>
      <c r="D10" s="53">
        <v>36371.43</v>
      </c>
      <c r="E10" s="54">
        <f t="shared" si="0"/>
        <v>8.5676244510390909E-4</v>
      </c>
      <c r="F10" s="55"/>
    </row>
    <row r="11" spans="1:7" x14ac:dyDescent="0.2">
      <c r="A11" s="1" t="s">
        <v>35</v>
      </c>
      <c r="B11" s="1" t="s">
        <v>61</v>
      </c>
      <c r="C11" s="53">
        <v>33550.281999999999</v>
      </c>
      <c r="D11" s="53">
        <v>34456.447</v>
      </c>
      <c r="E11" s="54">
        <f t="shared" si="0"/>
        <v>2.7009161949816063E-2</v>
      </c>
      <c r="F11" s="55"/>
    </row>
    <row r="12" spans="1:7" x14ac:dyDescent="0.2">
      <c r="A12" s="1" t="s">
        <v>36</v>
      </c>
      <c r="B12" s="1" t="s">
        <v>62</v>
      </c>
      <c r="C12" s="53">
        <v>5899.6002000000008</v>
      </c>
      <c r="D12" s="53">
        <v>5199</v>
      </c>
      <c r="E12" s="54">
        <f t="shared" si="0"/>
        <v>-0.11875384369266251</v>
      </c>
      <c r="F12" s="55"/>
    </row>
    <row r="13" spans="1:7" x14ac:dyDescent="0.2">
      <c r="A13" s="1" t="s">
        <v>37</v>
      </c>
      <c r="B13" s="1" t="s">
        <v>63</v>
      </c>
      <c r="C13" s="53">
        <v>4490.0676000000003</v>
      </c>
      <c r="D13" s="53">
        <v>4863.0039999999999</v>
      </c>
      <c r="E13" s="54">
        <f t="shared" si="0"/>
        <v>8.3058081352717084E-2</v>
      </c>
      <c r="F13" s="55"/>
    </row>
    <row r="14" spans="1:7" x14ac:dyDescent="0.2">
      <c r="A14" s="1" t="s">
        <v>38</v>
      </c>
      <c r="B14" s="1" t="s">
        <v>64</v>
      </c>
      <c r="C14" s="53">
        <v>2103.7800000000002</v>
      </c>
      <c r="D14" s="53">
        <v>3151</v>
      </c>
      <c r="E14" s="54">
        <f t="shared" si="0"/>
        <v>0.49778018614113639</v>
      </c>
      <c r="F14" s="55"/>
    </row>
    <row r="15" spans="1:7" x14ac:dyDescent="0.2">
      <c r="A15" s="1" t="s">
        <v>39</v>
      </c>
      <c r="B15" s="1" t="s">
        <v>65</v>
      </c>
      <c r="C15" s="53">
        <v>2459.4190000000003</v>
      </c>
      <c r="D15" s="53">
        <v>2057</v>
      </c>
      <c r="E15" s="54">
        <f t="shared" si="0"/>
        <v>-0.16362360378609753</v>
      </c>
      <c r="F15" s="55"/>
    </row>
    <row r="16" spans="1:7" x14ac:dyDescent="0.2">
      <c r="A16" s="50" t="s">
        <v>40</v>
      </c>
      <c r="B16" s="50"/>
      <c r="C16" s="51">
        <f>SUM(C18:C26)</f>
        <v>325933.62640000001</v>
      </c>
      <c r="D16" s="51">
        <f>SUM(D18:D26)</f>
        <v>340157.69500000001</v>
      </c>
      <c r="E16" s="52">
        <f t="shared" si="0"/>
        <v>4.3640997577045315E-2</v>
      </c>
      <c r="F16" s="55"/>
      <c r="G16" s="54"/>
    </row>
    <row r="17" spans="1:9" x14ac:dyDescent="0.2">
      <c r="A17" s="1" t="s">
        <v>41</v>
      </c>
      <c r="C17" s="53"/>
      <c r="D17" s="53"/>
      <c r="E17" s="54"/>
      <c r="F17" s="55"/>
      <c r="G17" s="54"/>
    </row>
    <row r="18" spans="1:9" x14ac:dyDescent="0.2">
      <c r="A18" s="1" t="s">
        <v>42</v>
      </c>
      <c r="B18" s="1" t="s">
        <v>66</v>
      </c>
      <c r="C18" s="53">
        <v>82032.393000000011</v>
      </c>
      <c r="D18" s="53">
        <v>89411.78</v>
      </c>
      <c r="E18" s="54">
        <f t="shared" si="0"/>
        <v>8.995698808883934E-2</v>
      </c>
      <c r="F18" s="55"/>
      <c r="G18" s="54"/>
    </row>
    <row r="19" spans="1:9" x14ac:dyDescent="0.2">
      <c r="A19" s="1" t="s">
        <v>43</v>
      </c>
      <c r="B19" s="1" t="s">
        <v>67</v>
      </c>
      <c r="C19" s="53">
        <v>53960.955200000004</v>
      </c>
      <c r="D19" s="53">
        <v>52500</v>
      </c>
      <c r="E19" s="54">
        <f t="shared" si="0"/>
        <v>-2.7074302050160926E-2</v>
      </c>
      <c r="F19" s="55"/>
      <c r="G19" s="54"/>
    </row>
    <row r="20" spans="1:9" x14ac:dyDescent="0.2">
      <c r="A20" s="1" t="s">
        <v>44</v>
      </c>
      <c r="C20" s="53"/>
      <c r="D20" s="53"/>
      <c r="E20" s="54"/>
      <c r="F20" s="55"/>
      <c r="G20" s="54"/>
    </row>
    <row r="21" spans="1:9" x14ac:dyDescent="0.2">
      <c r="A21" s="1" t="s">
        <v>45</v>
      </c>
      <c r="B21" s="1" t="s">
        <v>68</v>
      </c>
      <c r="C21" s="53">
        <v>82513.257000000012</v>
      </c>
      <c r="D21" s="53">
        <v>87372</v>
      </c>
      <c r="E21" s="54">
        <f t="shared" si="0"/>
        <v>5.8884392358915072E-2</v>
      </c>
      <c r="F21" s="55"/>
      <c r="G21" s="54"/>
    </row>
    <row r="22" spans="1:9" x14ac:dyDescent="0.2">
      <c r="A22" s="1" t="s">
        <v>46</v>
      </c>
      <c r="B22" s="1" t="s">
        <v>69</v>
      </c>
      <c r="C22" s="53">
        <v>38679.498</v>
      </c>
      <c r="D22" s="53">
        <v>37604.226000000002</v>
      </c>
      <c r="E22" s="54">
        <f t="shared" si="0"/>
        <v>-2.7799533489291872E-2</v>
      </c>
      <c r="F22" s="55"/>
      <c r="G22" s="54"/>
    </row>
    <row r="23" spans="1:9" x14ac:dyDescent="0.2">
      <c r="A23" s="1" t="s">
        <v>47</v>
      </c>
      <c r="C23" s="53"/>
      <c r="D23" s="53"/>
      <c r="E23" s="54"/>
      <c r="F23" s="55"/>
      <c r="G23" s="54"/>
    </row>
    <row r="24" spans="1:9" x14ac:dyDescent="0.2">
      <c r="A24" s="1" t="s">
        <v>48</v>
      </c>
      <c r="B24" s="1" t="s">
        <v>70</v>
      </c>
      <c r="C24" s="53">
        <v>35664.080000000002</v>
      </c>
      <c r="D24" s="53">
        <v>38100</v>
      </c>
      <c r="E24" s="54">
        <f t="shared" si="0"/>
        <v>6.8301775904495488E-2</v>
      </c>
      <c r="F24" s="55"/>
      <c r="G24" s="54"/>
    </row>
    <row r="25" spans="1:9" x14ac:dyDescent="0.2">
      <c r="A25" s="1" t="s">
        <v>49</v>
      </c>
      <c r="B25" s="1" t="s">
        <v>88</v>
      </c>
      <c r="C25" s="53">
        <v>32558.500000000004</v>
      </c>
      <c r="D25" s="53">
        <v>34500</v>
      </c>
      <c r="E25" s="54">
        <f t="shared" si="0"/>
        <v>5.9631125512538796E-2</v>
      </c>
      <c r="F25" s="55"/>
      <c r="G25" s="54"/>
    </row>
    <row r="26" spans="1:9" x14ac:dyDescent="0.2">
      <c r="A26" s="56" t="s">
        <v>50</v>
      </c>
      <c r="B26" s="56" t="s">
        <v>71</v>
      </c>
      <c r="C26" s="57">
        <v>524.94320000000005</v>
      </c>
      <c r="D26" s="57">
        <v>669.68899999999996</v>
      </c>
      <c r="E26" s="58">
        <f t="shared" si="0"/>
        <v>0.27573611773616635</v>
      </c>
      <c r="F26" s="55"/>
      <c r="G26" s="54"/>
    </row>
    <row r="27" spans="1:9" x14ac:dyDescent="0.2">
      <c r="G27" s="54"/>
    </row>
    <row r="28" spans="1:9" x14ac:dyDescent="0.2">
      <c r="A28" s="1" t="s">
        <v>106</v>
      </c>
      <c r="G28" s="54"/>
    </row>
    <row r="29" spans="1:9" x14ac:dyDescent="0.2">
      <c r="G29" s="54"/>
    </row>
    <row r="30" spans="1:9" x14ac:dyDescent="0.2">
      <c r="A30" s="5"/>
      <c r="B30" s="5"/>
      <c r="C30" s="5"/>
      <c r="D30" s="5"/>
      <c r="G30" s="54"/>
      <c r="H30" s="5"/>
      <c r="I30" s="5"/>
    </row>
    <row r="31" spans="1:9" x14ac:dyDescent="0.2">
      <c r="A31" s="5"/>
      <c r="B31" s="5"/>
      <c r="C31" s="5"/>
      <c r="D31" s="5"/>
      <c r="F31" s="5"/>
      <c r="G31" s="5"/>
      <c r="H31" s="5"/>
      <c r="I31" s="5"/>
    </row>
    <row r="32" spans="1:9" x14ac:dyDescent="0.2">
      <c r="G32" s="54"/>
      <c r="H32" s="5"/>
      <c r="I32" s="5"/>
    </row>
    <row r="33" spans="1:9" x14ac:dyDescent="0.2">
      <c r="A33" s="5"/>
      <c r="B33" s="5"/>
      <c r="C33" s="5"/>
      <c r="D33" s="5"/>
      <c r="G33" s="54"/>
      <c r="H33" s="5"/>
      <c r="I33" s="5"/>
    </row>
    <row r="34" spans="1:9" x14ac:dyDescent="0.2">
      <c r="A34" s="5"/>
      <c r="B34" s="5"/>
      <c r="C34" s="5"/>
      <c r="D34" s="5"/>
      <c r="F34" s="5"/>
      <c r="G34" s="5"/>
      <c r="H34" s="5"/>
      <c r="I34" s="5"/>
    </row>
    <row r="35" spans="1:9" x14ac:dyDescent="0.2">
      <c r="G35" s="54"/>
      <c r="H35" s="5"/>
      <c r="I35" s="5"/>
    </row>
    <row r="36" spans="1:9" x14ac:dyDescent="0.2">
      <c r="A36" s="5"/>
      <c r="B36" s="5"/>
      <c r="C36" s="5"/>
      <c r="D36" s="5"/>
      <c r="G36" s="54"/>
      <c r="H36" s="5"/>
      <c r="I36" s="5"/>
    </row>
    <row r="37" spans="1:9" x14ac:dyDescent="0.2">
      <c r="A37" s="5"/>
      <c r="B37" s="5"/>
      <c r="C37" s="5"/>
      <c r="D37" s="5"/>
      <c r="F37" s="5"/>
      <c r="G37" s="5"/>
      <c r="H37" s="5"/>
      <c r="I37" s="5"/>
    </row>
    <row r="38" spans="1:9" x14ac:dyDescent="0.2">
      <c r="G38" s="54"/>
      <c r="H38" s="5"/>
      <c r="I38" s="5"/>
    </row>
    <row r="39" spans="1:9" x14ac:dyDescent="0.2">
      <c r="A39" s="5"/>
      <c r="B39" s="5"/>
      <c r="C39" s="5"/>
      <c r="D39" s="5"/>
      <c r="G39" s="54"/>
      <c r="H39" s="5"/>
      <c r="I39" s="5"/>
    </row>
    <row r="40" spans="1:9" x14ac:dyDescent="0.2">
      <c r="A40" s="5"/>
      <c r="B40" s="5"/>
      <c r="C40" s="5"/>
      <c r="D40" s="5"/>
      <c r="F40" s="5"/>
      <c r="G40" s="5"/>
      <c r="H40" s="5"/>
      <c r="I40" s="5"/>
    </row>
    <row r="41" spans="1:9" x14ac:dyDescent="0.2">
      <c r="G41" s="54"/>
      <c r="H41" s="5"/>
      <c r="I41" s="5"/>
    </row>
    <row r="42" spans="1:9" x14ac:dyDescent="0.2">
      <c r="A42" s="5"/>
      <c r="B42" s="5"/>
      <c r="C42" s="5"/>
      <c r="D42" s="5"/>
      <c r="G42" s="54"/>
      <c r="H42" s="5"/>
      <c r="I42" s="5"/>
    </row>
    <row r="43" spans="1:9" x14ac:dyDescent="0.2">
      <c r="A43" s="5"/>
      <c r="B43" s="5"/>
      <c r="C43" s="5"/>
      <c r="D43" s="5"/>
      <c r="F43" s="5"/>
      <c r="G43" s="5"/>
      <c r="H43" s="5"/>
      <c r="I43" s="5"/>
    </row>
    <row r="44" spans="1:9" x14ac:dyDescent="0.2">
      <c r="G44" s="54"/>
      <c r="H44" s="5"/>
      <c r="I44" s="5"/>
    </row>
    <row r="45" spans="1:9" x14ac:dyDescent="0.2">
      <c r="A45" s="5"/>
      <c r="B45" s="5"/>
      <c r="C45" s="5"/>
      <c r="D45" s="5"/>
      <c r="G45" s="54"/>
      <c r="H45" s="5"/>
      <c r="I45" s="5"/>
    </row>
    <row r="46" spans="1:9" x14ac:dyDescent="0.2">
      <c r="A46" s="5"/>
      <c r="B46" s="5"/>
      <c r="C46" s="5"/>
      <c r="D46" s="5"/>
      <c r="F46" s="5"/>
      <c r="G46" s="5"/>
      <c r="H46" s="5"/>
      <c r="I46" s="5"/>
    </row>
    <row r="47" spans="1:9" x14ac:dyDescent="0.2">
      <c r="G47" s="54"/>
      <c r="H47" s="5"/>
      <c r="I47" s="5"/>
    </row>
    <row r="48" spans="1:9" x14ac:dyDescent="0.2">
      <c r="A48" s="5"/>
      <c r="B48" s="5"/>
      <c r="C48" s="5"/>
      <c r="D48" s="5"/>
      <c r="G48" s="54"/>
      <c r="H48" s="5"/>
      <c r="I48" s="5"/>
    </row>
    <row r="49" spans="1:9" x14ac:dyDescent="0.2">
      <c r="A49" s="5"/>
      <c r="B49" s="5"/>
      <c r="C49" s="5"/>
      <c r="D49" s="5"/>
      <c r="F49" s="5"/>
      <c r="G49" s="5"/>
      <c r="H49" s="5"/>
      <c r="I49" s="5"/>
    </row>
    <row r="50" spans="1:9" x14ac:dyDescent="0.2">
      <c r="G50" s="54"/>
      <c r="H50" s="5"/>
      <c r="I50" s="5"/>
    </row>
    <row r="51" spans="1:9" x14ac:dyDescent="0.2">
      <c r="A51" s="5"/>
      <c r="B51" s="5"/>
      <c r="C51" s="5"/>
      <c r="D51" s="5"/>
      <c r="G51" s="54"/>
      <c r="H51" s="5"/>
      <c r="I51" s="5"/>
    </row>
    <row r="52" spans="1:9" x14ac:dyDescent="0.2">
      <c r="A52" s="5"/>
      <c r="B52" s="5"/>
      <c r="C52" s="5"/>
      <c r="D52" s="5"/>
      <c r="F52" s="5"/>
      <c r="G52" s="5"/>
      <c r="H52" s="5"/>
      <c r="I52" s="5"/>
    </row>
    <row r="53" spans="1:9" x14ac:dyDescent="0.2">
      <c r="G53" s="54"/>
      <c r="H53" s="5"/>
      <c r="I53" s="5"/>
    </row>
    <row r="54" spans="1:9" x14ac:dyDescent="0.2">
      <c r="A54" s="5"/>
      <c r="B54" s="5"/>
      <c r="C54" s="5"/>
      <c r="D54" s="5"/>
      <c r="G54" s="54"/>
      <c r="H54" s="5"/>
      <c r="I54" s="5"/>
    </row>
    <row r="55" spans="1:9" x14ac:dyDescent="0.2">
      <c r="A55" s="5"/>
      <c r="B55" s="5"/>
      <c r="C55" s="5"/>
      <c r="D55" s="5"/>
      <c r="F55" s="5"/>
      <c r="G55" s="5"/>
      <c r="H55" s="5"/>
      <c r="I55" s="5"/>
    </row>
    <row r="56" spans="1:9" x14ac:dyDescent="0.2">
      <c r="G56" s="54"/>
      <c r="H56" s="5"/>
      <c r="I56" s="5"/>
    </row>
    <row r="57" spans="1:9" x14ac:dyDescent="0.2">
      <c r="A57" s="5"/>
      <c r="B57" s="5"/>
      <c r="C57" s="5"/>
      <c r="D57" s="5"/>
      <c r="G57" s="54"/>
      <c r="H57" s="5"/>
      <c r="I57" s="5"/>
    </row>
    <row r="58" spans="1:9" x14ac:dyDescent="0.2">
      <c r="A58" s="5"/>
      <c r="B58" s="5"/>
      <c r="C58" s="5"/>
      <c r="D58" s="5"/>
      <c r="F58" s="5"/>
      <c r="G58" s="5"/>
      <c r="H58" s="5"/>
      <c r="I58" s="5"/>
    </row>
    <row r="59" spans="1:9" x14ac:dyDescent="0.2">
      <c r="G59" s="54"/>
      <c r="H59" s="5"/>
      <c r="I59" s="5"/>
    </row>
    <row r="60" spans="1:9" x14ac:dyDescent="0.2">
      <c r="A60" s="5"/>
      <c r="B60" s="5"/>
      <c r="C60" s="5"/>
      <c r="D60" s="5"/>
      <c r="G60" s="54"/>
      <c r="H60" s="5"/>
      <c r="I60" s="5"/>
    </row>
    <row r="61" spans="1:9" x14ac:dyDescent="0.2">
      <c r="A61" s="5"/>
      <c r="B61" s="5"/>
      <c r="C61" s="5"/>
      <c r="D61" s="5"/>
      <c r="F61" s="5"/>
      <c r="G61" s="5"/>
      <c r="H61" s="5"/>
      <c r="I61" s="5"/>
    </row>
    <row r="62" spans="1:9" x14ac:dyDescent="0.2">
      <c r="G62" s="54"/>
      <c r="H62" s="5"/>
      <c r="I62" s="5"/>
    </row>
    <row r="63" spans="1:9" x14ac:dyDescent="0.2">
      <c r="A63" s="5"/>
      <c r="B63" s="5"/>
      <c r="C63" s="5"/>
      <c r="D63" s="5"/>
      <c r="G63" s="54"/>
      <c r="H63" s="5"/>
      <c r="I63" s="5"/>
    </row>
    <row r="64" spans="1:9" x14ac:dyDescent="0.2">
      <c r="A64" s="5"/>
      <c r="B64" s="5"/>
      <c r="C64" s="5"/>
      <c r="D64" s="5"/>
      <c r="F64" s="5"/>
      <c r="G64" s="5"/>
      <c r="H64" s="5"/>
      <c r="I64" s="5"/>
    </row>
    <row r="65" spans="1:9" x14ac:dyDescent="0.2">
      <c r="G65" s="54"/>
      <c r="H65" s="5"/>
      <c r="I65" s="5"/>
    </row>
    <row r="66" spans="1:9" x14ac:dyDescent="0.2">
      <c r="A66" s="5"/>
      <c r="B66" s="5"/>
      <c r="C66" s="5"/>
      <c r="D66" s="5"/>
      <c r="G66" s="54"/>
      <c r="H66" s="5"/>
      <c r="I66" s="5"/>
    </row>
    <row r="67" spans="1:9" x14ac:dyDescent="0.2">
      <c r="A67" s="5"/>
      <c r="B67" s="5"/>
      <c r="C67" s="5"/>
      <c r="D67" s="5"/>
      <c r="F67" s="5"/>
      <c r="G67" s="5"/>
      <c r="H67" s="5"/>
      <c r="I67" s="5"/>
    </row>
    <row r="68" spans="1:9" x14ac:dyDescent="0.2">
      <c r="G68" s="54"/>
      <c r="H68" s="5"/>
      <c r="I68" s="5"/>
    </row>
    <row r="69" spans="1:9" x14ac:dyDescent="0.2">
      <c r="A69" s="5"/>
      <c r="B69" s="5"/>
      <c r="C69" s="5"/>
      <c r="D69" s="5"/>
      <c r="G69" s="54"/>
      <c r="H69" s="5"/>
      <c r="I69" s="5"/>
    </row>
    <row r="70" spans="1:9" x14ac:dyDescent="0.2">
      <c r="A70" s="5"/>
      <c r="B70" s="5"/>
      <c r="C70" s="5"/>
      <c r="D70" s="5"/>
      <c r="F70" s="5"/>
      <c r="G70" s="5"/>
      <c r="H70" s="5"/>
      <c r="I70" s="5"/>
    </row>
    <row r="71" spans="1:9" x14ac:dyDescent="0.2">
      <c r="G71" s="54"/>
      <c r="H71" s="5"/>
      <c r="I71" s="5"/>
    </row>
    <row r="72" spans="1:9" x14ac:dyDescent="0.2">
      <c r="A72" s="5"/>
      <c r="B72" s="5"/>
      <c r="C72" s="5"/>
      <c r="D72" s="5"/>
      <c r="G72" s="54"/>
      <c r="H72" s="5"/>
      <c r="I72" s="5"/>
    </row>
    <row r="73" spans="1:9" x14ac:dyDescent="0.2">
      <c r="A73" s="5"/>
      <c r="B73" s="5"/>
      <c r="C73" s="5"/>
      <c r="D73" s="5"/>
      <c r="F73" s="5"/>
      <c r="G73" s="5"/>
      <c r="H73" s="5"/>
      <c r="I73" s="5"/>
    </row>
    <row r="74" spans="1:9" x14ac:dyDescent="0.2">
      <c r="G74" s="54"/>
      <c r="H74" s="5"/>
      <c r="I74" s="5"/>
    </row>
    <row r="75" spans="1:9" x14ac:dyDescent="0.2">
      <c r="A75" s="5"/>
      <c r="B75" s="5"/>
      <c r="C75" s="5"/>
      <c r="D75" s="5"/>
      <c r="G75" s="54"/>
      <c r="H75" s="5"/>
      <c r="I75" s="5"/>
    </row>
    <row r="76" spans="1:9" x14ac:dyDescent="0.2">
      <c r="A76" s="5"/>
      <c r="B76" s="5"/>
      <c r="C76" s="5"/>
      <c r="D76" s="5"/>
      <c r="F76" s="5"/>
      <c r="G76" s="5"/>
      <c r="H76" s="5"/>
      <c r="I76" s="5"/>
    </row>
    <row r="77" spans="1:9" x14ac:dyDescent="0.2">
      <c r="G77" s="54"/>
      <c r="H77" s="5"/>
      <c r="I77" s="5"/>
    </row>
    <row r="78" spans="1:9" x14ac:dyDescent="0.2">
      <c r="A78" s="5"/>
      <c r="B78" s="5"/>
      <c r="C78" s="5"/>
      <c r="D78" s="5"/>
      <c r="G78" s="54"/>
      <c r="H78" s="5"/>
      <c r="I78" s="5"/>
    </row>
    <row r="79" spans="1:9" x14ac:dyDescent="0.2">
      <c r="A79" s="5"/>
      <c r="B79" s="5"/>
      <c r="C79" s="5"/>
      <c r="D79" s="5"/>
      <c r="F79" s="5"/>
      <c r="G79" s="5"/>
      <c r="H79" s="5"/>
      <c r="I79" s="5"/>
    </row>
    <row r="80" spans="1:9" x14ac:dyDescent="0.2">
      <c r="G80" s="54"/>
      <c r="H80" s="5"/>
      <c r="I80" s="5"/>
    </row>
    <row r="81" spans="1:9" x14ac:dyDescent="0.2">
      <c r="A81" s="5"/>
      <c r="B81" s="5"/>
      <c r="C81" s="5"/>
      <c r="D81" s="5"/>
      <c r="G81" s="54"/>
      <c r="H81" s="5"/>
      <c r="I81" s="5"/>
    </row>
    <row r="82" spans="1:9" x14ac:dyDescent="0.2">
      <c r="A82" s="5"/>
      <c r="B82" s="5"/>
      <c r="C82" s="5"/>
      <c r="D82" s="5"/>
      <c r="F82" s="5"/>
      <c r="G82" s="5"/>
      <c r="H82" s="5"/>
      <c r="I82" s="5"/>
    </row>
    <row r="83" spans="1:9" x14ac:dyDescent="0.2">
      <c r="G83" s="54"/>
      <c r="H83" s="5"/>
      <c r="I83" s="5"/>
    </row>
    <row r="84" spans="1:9" x14ac:dyDescent="0.2">
      <c r="A84" s="5"/>
      <c r="B84" s="5"/>
      <c r="C84" s="5"/>
      <c r="D84" s="5"/>
      <c r="G84" s="54"/>
      <c r="H84" s="5"/>
      <c r="I84" s="5"/>
    </row>
    <row r="85" spans="1:9" x14ac:dyDescent="0.2">
      <c r="A85" s="5"/>
      <c r="B85" s="5"/>
      <c r="C85" s="5"/>
      <c r="D85" s="5"/>
      <c r="F85" s="5"/>
      <c r="G85" s="5"/>
      <c r="H85" s="5"/>
      <c r="I85" s="5"/>
    </row>
    <row r="86" spans="1:9" x14ac:dyDescent="0.2">
      <c r="G86" s="54"/>
      <c r="H86" s="5"/>
      <c r="I86" s="5"/>
    </row>
    <row r="87" spans="1:9" x14ac:dyDescent="0.2">
      <c r="A87" s="5"/>
      <c r="B87" s="5"/>
      <c r="C87" s="5"/>
      <c r="D87" s="5"/>
      <c r="G87" s="54"/>
      <c r="H87" s="5"/>
      <c r="I87" s="5"/>
    </row>
    <row r="88" spans="1:9" x14ac:dyDescent="0.2">
      <c r="A88" s="5"/>
      <c r="B88" s="5"/>
      <c r="C88" s="5"/>
      <c r="D88" s="5"/>
      <c r="F88" s="5"/>
      <c r="G88" s="5"/>
      <c r="H88" s="5"/>
      <c r="I88" s="5"/>
    </row>
    <row r="89" spans="1:9" x14ac:dyDescent="0.2">
      <c r="G89" s="54"/>
      <c r="H89" s="5"/>
      <c r="I89" s="5"/>
    </row>
    <row r="90" spans="1:9" x14ac:dyDescent="0.2">
      <c r="A90" s="5"/>
      <c r="B90" s="5"/>
      <c r="C90" s="5"/>
      <c r="D90" s="5"/>
      <c r="G90" s="54"/>
      <c r="H90" s="5"/>
      <c r="I90" s="5"/>
    </row>
    <row r="91" spans="1:9" x14ac:dyDescent="0.2">
      <c r="A91" s="5"/>
      <c r="B91" s="5"/>
      <c r="C91" s="5"/>
      <c r="D91" s="5"/>
      <c r="F91" s="5"/>
      <c r="G91" s="5"/>
      <c r="H91" s="5"/>
      <c r="I91" s="5"/>
    </row>
    <row r="92" spans="1:9" x14ac:dyDescent="0.2">
      <c r="G92" s="54"/>
      <c r="H92" s="5"/>
      <c r="I92" s="5"/>
    </row>
    <row r="93" spans="1:9" x14ac:dyDescent="0.2">
      <c r="A93" s="5"/>
      <c r="B93" s="5"/>
      <c r="C93" s="5"/>
      <c r="D93" s="5"/>
      <c r="G93" s="54"/>
      <c r="H93" s="5"/>
      <c r="I93" s="5"/>
    </row>
    <row r="94" spans="1:9" x14ac:dyDescent="0.2">
      <c r="A94" s="5"/>
      <c r="B94" s="5"/>
      <c r="C94" s="5"/>
      <c r="D94" s="5"/>
      <c r="F94" s="5"/>
      <c r="G94" s="5"/>
      <c r="H94" s="5"/>
      <c r="I94" s="5"/>
    </row>
    <row r="95" spans="1:9" x14ac:dyDescent="0.2">
      <c r="G95" s="54"/>
      <c r="H95" s="5"/>
      <c r="I95" s="5"/>
    </row>
    <row r="96" spans="1:9" x14ac:dyDescent="0.2">
      <c r="A96" s="5"/>
      <c r="B96" s="5"/>
      <c r="C96" s="5"/>
      <c r="D96" s="5"/>
      <c r="G96" s="54"/>
      <c r="H96" s="5"/>
      <c r="I96" s="5"/>
    </row>
    <row r="97" spans="1:9" x14ac:dyDescent="0.2">
      <c r="A97" s="5"/>
      <c r="B97" s="5"/>
      <c r="C97" s="5"/>
      <c r="D97" s="5"/>
      <c r="F97" s="5"/>
      <c r="G97" s="5"/>
      <c r="H97" s="5"/>
      <c r="I97" s="5"/>
    </row>
    <row r="98" spans="1:9" x14ac:dyDescent="0.2">
      <c r="G98" s="54"/>
      <c r="H98" s="5"/>
      <c r="I98" s="5"/>
    </row>
    <row r="99" spans="1:9" x14ac:dyDescent="0.2">
      <c r="A99" s="5"/>
      <c r="B99" s="5"/>
      <c r="C99" s="5"/>
      <c r="D99" s="5"/>
      <c r="G99" s="54"/>
      <c r="H99" s="5"/>
      <c r="I99" s="5"/>
    </row>
    <row r="100" spans="1:9" x14ac:dyDescent="0.2">
      <c r="A100" s="5"/>
      <c r="B100" s="5"/>
      <c r="C100" s="5"/>
      <c r="D100" s="5"/>
      <c r="F100" s="5"/>
      <c r="G100" s="5"/>
      <c r="H100" s="5"/>
      <c r="I100" s="5"/>
    </row>
    <row r="101" spans="1:9" x14ac:dyDescent="0.2">
      <c r="G101" s="54"/>
      <c r="H101" s="5"/>
      <c r="I101" s="5"/>
    </row>
    <row r="102" spans="1:9" x14ac:dyDescent="0.2">
      <c r="A102" s="5"/>
      <c r="B102" s="5"/>
      <c r="C102" s="5"/>
      <c r="D102" s="5"/>
      <c r="G102" s="54"/>
      <c r="H102" s="5"/>
      <c r="I102" s="5"/>
    </row>
    <row r="103" spans="1:9" x14ac:dyDescent="0.2">
      <c r="A103" s="5"/>
      <c r="B103" s="5"/>
      <c r="C103" s="5"/>
      <c r="D103" s="5"/>
      <c r="F103" s="5"/>
      <c r="G103" s="5"/>
      <c r="H103" s="5"/>
      <c r="I103" s="5"/>
    </row>
    <row r="104" spans="1:9" x14ac:dyDescent="0.2">
      <c r="G104" s="54"/>
      <c r="H104" s="5"/>
      <c r="I104" s="5"/>
    </row>
    <row r="105" spans="1:9" x14ac:dyDescent="0.2">
      <c r="A105" s="5"/>
      <c r="B105" s="5"/>
      <c r="C105" s="5"/>
      <c r="D105" s="5"/>
      <c r="G105" s="54"/>
      <c r="H105" s="5"/>
      <c r="I105" s="5"/>
    </row>
    <row r="106" spans="1:9" x14ac:dyDescent="0.2">
      <c r="A106" s="5"/>
      <c r="B106" s="5"/>
      <c r="C106" s="5"/>
      <c r="D106" s="5"/>
      <c r="F106" s="5"/>
      <c r="G106" s="5"/>
      <c r="H106" s="5"/>
      <c r="I106" s="5"/>
    </row>
    <row r="107" spans="1:9" x14ac:dyDescent="0.2">
      <c r="G107" s="54"/>
      <c r="H107" s="5"/>
      <c r="I107" s="5"/>
    </row>
    <row r="108" spans="1:9" x14ac:dyDescent="0.2">
      <c r="A108" s="5"/>
      <c r="B108" s="5"/>
      <c r="C108" s="5"/>
      <c r="D108" s="5"/>
      <c r="G108" s="54"/>
      <c r="H108" s="5"/>
      <c r="I108" s="5"/>
    </row>
    <row r="109" spans="1:9" x14ac:dyDescent="0.2">
      <c r="A109" s="5"/>
      <c r="B109" s="5"/>
      <c r="C109" s="5"/>
      <c r="D109" s="5"/>
      <c r="F109" s="5"/>
      <c r="G109" s="5"/>
      <c r="H109" s="5"/>
      <c r="I109" s="5"/>
    </row>
    <row r="110" spans="1:9" x14ac:dyDescent="0.2">
      <c r="G110" s="54"/>
      <c r="H110" s="5"/>
      <c r="I110" s="5"/>
    </row>
    <row r="111" spans="1:9" x14ac:dyDescent="0.2">
      <c r="A111" s="5"/>
      <c r="B111" s="5"/>
      <c r="C111" s="5"/>
      <c r="D111" s="5"/>
      <c r="G111" s="54"/>
      <c r="H111" s="5"/>
      <c r="I111" s="5"/>
    </row>
    <row r="112" spans="1:9" x14ac:dyDescent="0.2">
      <c r="A112" s="5"/>
      <c r="B112" s="5"/>
      <c r="C112" s="5"/>
      <c r="D112" s="5"/>
      <c r="F112" s="5"/>
      <c r="G112" s="5"/>
      <c r="H112" s="5"/>
      <c r="I112" s="5"/>
    </row>
    <row r="113" spans="1:9" x14ac:dyDescent="0.2">
      <c r="G113" s="54"/>
      <c r="H113" s="5"/>
      <c r="I113" s="5"/>
    </row>
    <row r="114" spans="1:9" x14ac:dyDescent="0.2">
      <c r="A114" s="5"/>
      <c r="B114" s="5"/>
      <c r="C114" s="5"/>
      <c r="D114" s="5"/>
      <c r="G114" s="54"/>
      <c r="H114" s="5"/>
      <c r="I114" s="5"/>
    </row>
    <row r="115" spans="1:9" x14ac:dyDescent="0.2">
      <c r="A115" s="5"/>
      <c r="B115" s="5"/>
      <c r="C115" s="5"/>
      <c r="D115" s="5"/>
      <c r="F115" s="5"/>
      <c r="G115" s="5"/>
      <c r="H115" s="5"/>
      <c r="I115" s="5"/>
    </row>
    <row r="116" spans="1:9" x14ac:dyDescent="0.2">
      <c r="G116" s="54"/>
      <c r="H116" s="5"/>
      <c r="I116" s="5"/>
    </row>
    <row r="117" spans="1:9" x14ac:dyDescent="0.2">
      <c r="A117" s="5"/>
      <c r="B117" s="5"/>
      <c r="C117" s="5"/>
      <c r="D117" s="5"/>
      <c r="G117" s="54"/>
      <c r="H117" s="5"/>
      <c r="I117" s="5"/>
    </row>
    <row r="118" spans="1:9" x14ac:dyDescent="0.2">
      <c r="A118" s="5"/>
      <c r="B118" s="5"/>
      <c r="C118" s="5"/>
      <c r="D118" s="5"/>
      <c r="F118" s="5"/>
      <c r="G118" s="5"/>
      <c r="H118" s="5"/>
      <c r="I118" s="5"/>
    </row>
    <row r="119" spans="1:9" x14ac:dyDescent="0.2">
      <c r="G119" s="54"/>
      <c r="H119" s="5"/>
      <c r="I119" s="5"/>
    </row>
    <row r="120" spans="1:9" x14ac:dyDescent="0.2">
      <c r="A120" s="5"/>
      <c r="B120" s="5"/>
      <c r="C120" s="5"/>
      <c r="D120" s="5"/>
      <c r="G120" s="54"/>
      <c r="H120" s="5"/>
      <c r="I120" s="5"/>
    </row>
    <row r="121" spans="1:9" x14ac:dyDescent="0.2">
      <c r="A121" s="5"/>
      <c r="B121" s="5"/>
      <c r="C121" s="5"/>
      <c r="D121" s="5"/>
      <c r="F121" s="5"/>
      <c r="G121" s="5"/>
      <c r="H121" s="5"/>
      <c r="I121" s="5"/>
    </row>
    <row r="122" spans="1:9" x14ac:dyDescent="0.2">
      <c r="G122" s="54"/>
      <c r="H122" s="5"/>
      <c r="I122" s="5"/>
    </row>
    <row r="123" spans="1:9" x14ac:dyDescent="0.2">
      <c r="A123" s="5"/>
      <c r="B123" s="5"/>
      <c r="C123" s="5"/>
      <c r="D123" s="5"/>
      <c r="G123" s="54"/>
      <c r="H123" s="5"/>
      <c r="I123" s="5"/>
    </row>
    <row r="124" spans="1:9" x14ac:dyDescent="0.2">
      <c r="A124" s="5"/>
      <c r="B124" s="5"/>
      <c r="C124" s="5"/>
      <c r="D124" s="5"/>
      <c r="F124" s="5"/>
      <c r="G124" s="5"/>
      <c r="H124" s="5"/>
      <c r="I124" s="5"/>
    </row>
    <row r="125" spans="1:9" x14ac:dyDescent="0.2">
      <c r="G125" s="54"/>
      <c r="H125" s="5"/>
      <c r="I125" s="5"/>
    </row>
    <row r="126" spans="1:9" x14ac:dyDescent="0.2">
      <c r="A126" s="5"/>
      <c r="B126" s="5"/>
      <c r="C126" s="5"/>
      <c r="D126" s="5"/>
      <c r="G126" s="54"/>
      <c r="H126" s="5"/>
      <c r="I126" s="5"/>
    </row>
    <row r="127" spans="1:9" x14ac:dyDescent="0.2">
      <c r="A127" s="5"/>
      <c r="B127" s="5"/>
      <c r="C127" s="5"/>
      <c r="D127" s="5"/>
      <c r="F127" s="5"/>
      <c r="G127" s="5"/>
      <c r="H127" s="5"/>
      <c r="I127" s="5"/>
    </row>
    <row r="128" spans="1:9" x14ac:dyDescent="0.2">
      <c r="G128" s="54"/>
      <c r="H128" s="5"/>
      <c r="I128" s="5"/>
    </row>
    <row r="129" spans="1:9" x14ac:dyDescent="0.2">
      <c r="A129" s="5"/>
      <c r="B129" s="5"/>
      <c r="C129" s="5"/>
      <c r="D129" s="5"/>
      <c r="G129" s="54"/>
      <c r="H129" s="5"/>
      <c r="I129" s="5"/>
    </row>
    <row r="130" spans="1:9" x14ac:dyDescent="0.2">
      <c r="A130" s="5"/>
      <c r="B130" s="5"/>
      <c r="C130" s="5"/>
      <c r="D130" s="5"/>
      <c r="F130" s="5"/>
      <c r="G130" s="5"/>
      <c r="H130" s="5"/>
      <c r="I130" s="5"/>
    </row>
    <row r="131" spans="1:9" x14ac:dyDescent="0.2">
      <c r="G131" s="54"/>
      <c r="H131" s="5"/>
      <c r="I131" s="5"/>
    </row>
    <row r="132" spans="1:9" x14ac:dyDescent="0.2">
      <c r="A132" s="5"/>
      <c r="B132" s="5"/>
      <c r="C132" s="5"/>
      <c r="D132" s="5"/>
      <c r="G132" s="54"/>
      <c r="H132" s="5"/>
      <c r="I132" s="5"/>
    </row>
    <row r="133" spans="1:9" x14ac:dyDescent="0.2">
      <c r="A133" s="5"/>
      <c r="B133" s="5"/>
      <c r="C133" s="5"/>
      <c r="D133" s="5"/>
      <c r="F133" s="5"/>
      <c r="G133" s="5"/>
      <c r="H133" s="5"/>
      <c r="I133" s="5"/>
    </row>
    <row r="134" spans="1:9" x14ac:dyDescent="0.2">
      <c r="G134" s="54"/>
      <c r="H134" s="5"/>
      <c r="I134" s="5"/>
    </row>
    <row r="135" spans="1:9" x14ac:dyDescent="0.2">
      <c r="A135" s="5"/>
      <c r="B135" s="5"/>
      <c r="C135" s="5"/>
      <c r="D135" s="5"/>
      <c r="G135" s="54"/>
      <c r="H135" s="5"/>
      <c r="I135" s="5"/>
    </row>
    <row r="136" spans="1:9" x14ac:dyDescent="0.2">
      <c r="A136" s="5"/>
      <c r="B136" s="5"/>
      <c r="C136" s="5"/>
      <c r="D136" s="5"/>
      <c r="F136" s="5"/>
      <c r="G136" s="5"/>
      <c r="H136" s="5"/>
      <c r="I136" s="5"/>
    </row>
    <row r="137" spans="1:9" x14ac:dyDescent="0.2">
      <c r="G137" s="54"/>
      <c r="H137" s="5"/>
      <c r="I137" s="5"/>
    </row>
    <row r="138" spans="1:9" x14ac:dyDescent="0.2">
      <c r="A138" s="5"/>
      <c r="B138" s="5"/>
      <c r="C138" s="5"/>
      <c r="D138" s="5"/>
      <c r="G138" s="54"/>
      <c r="H138" s="5"/>
      <c r="I138" s="5"/>
    </row>
    <row r="139" spans="1:9" x14ac:dyDescent="0.2">
      <c r="A139" s="5"/>
      <c r="B139" s="5"/>
      <c r="C139" s="5"/>
      <c r="D139" s="5"/>
      <c r="F139" s="5"/>
      <c r="G139" s="5"/>
      <c r="H139" s="5"/>
      <c r="I139" s="5"/>
    </row>
    <row r="140" spans="1:9" x14ac:dyDescent="0.2">
      <c r="G140" s="54"/>
      <c r="H140" s="5"/>
      <c r="I140" s="5"/>
    </row>
    <row r="141" spans="1:9" x14ac:dyDescent="0.2">
      <c r="A141" s="5"/>
      <c r="B141" s="5"/>
      <c r="C141" s="5"/>
      <c r="D141" s="5"/>
      <c r="G141" s="54"/>
      <c r="H141" s="5"/>
      <c r="I141" s="5"/>
    </row>
    <row r="142" spans="1:9" x14ac:dyDescent="0.2">
      <c r="A142" s="5"/>
      <c r="B142" s="5"/>
      <c r="C142" s="5"/>
      <c r="D142" s="5"/>
      <c r="F142" s="5"/>
      <c r="G142" s="5"/>
      <c r="H142" s="5"/>
      <c r="I142" s="5"/>
    </row>
    <row r="143" spans="1:9" x14ac:dyDescent="0.2">
      <c r="G143" s="54"/>
      <c r="H143" s="5"/>
      <c r="I143" s="5"/>
    </row>
    <row r="144" spans="1:9" x14ac:dyDescent="0.2">
      <c r="A144" s="5"/>
      <c r="B144" s="5"/>
      <c r="C144" s="5"/>
      <c r="D144" s="5"/>
      <c r="G144" s="54"/>
      <c r="H144" s="5"/>
      <c r="I144" s="5"/>
    </row>
    <row r="145" spans="1:9" x14ac:dyDescent="0.2">
      <c r="A145" s="5"/>
      <c r="B145" s="5"/>
      <c r="C145" s="5"/>
      <c r="D145" s="5"/>
      <c r="F145" s="5"/>
      <c r="G145" s="5"/>
      <c r="H145" s="5"/>
      <c r="I145" s="5"/>
    </row>
    <row r="146" spans="1:9" x14ac:dyDescent="0.2">
      <c r="G146" s="54"/>
      <c r="H146" s="5"/>
      <c r="I146" s="5"/>
    </row>
    <row r="147" spans="1:9" x14ac:dyDescent="0.2">
      <c r="A147" s="5"/>
      <c r="B147" s="5"/>
      <c r="C147" s="5"/>
      <c r="D147" s="5"/>
      <c r="G147" s="54"/>
      <c r="H147" s="5"/>
      <c r="I147" s="5"/>
    </row>
    <row r="148" spans="1:9" x14ac:dyDescent="0.2">
      <c r="A148" s="5"/>
      <c r="B148" s="5"/>
      <c r="C148" s="5"/>
      <c r="D148" s="5"/>
      <c r="F148" s="5"/>
      <c r="G148" s="5"/>
      <c r="H148" s="5"/>
      <c r="I148" s="5"/>
    </row>
    <row r="149" spans="1:9" x14ac:dyDescent="0.2">
      <c r="G149" s="54"/>
      <c r="H149" s="5"/>
      <c r="I149" s="5"/>
    </row>
    <row r="150" spans="1:9" x14ac:dyDescent="0.2">
      <c r="A150" s="5"/>
      <c r="B150" s="5"/>
      <c r="C150" s="5"/>
      <c r="D150" s="5"/>
      <c r="G150" s="54"/>
      <c r="H150" s="5"/>
      <c r="I150" s="5"/>
    </row>
    <row r="151" spans="1:9" x14ac:dyDescent="0.2">
      <c r="A151" s="5"/>
      <c r="B151" s="5"/>
      <c r="C151" s="5"/>
      <c r="D151" s="5"/>
      <c r="F151" s="5"/>
      <c r="G151" s="5"/>
      <c r="H151" s="5"/>
      <c r="I151" s="5"/>
    </row>
    <row r="152" spans="1:9" x14ac:dyDescent="0.2">
      <c r="G152" s="54"/>
      <c r="H152" s="5"/>
      <c r="I152" s="5"/>
    </row>
    <row r="153" spans="1:9" x14ac:dyDescent="0.2">
      <c r="A153" s="5"/>
      <c r="B153" s="5"/>
      <c r="C153" s="5"/>
      <c r="D153" s="5"/>
      <c r="G153" s="54"/>
      <c r="H153" s="5"/>
      <c r="I153" s="5"/>
    </row>
    <row r="154" spans="1:9" x14ac:dyDescent="0.2">
      <c r="A154" s="5"/>
      <c r="B154" s="5"/>
      <c r="C154" s="5"/>
      <c r="D154" s="5"/>
      <c r="F154" s="5"/>
      <c r="G154" s="5"/>
      <c r="H154" s="5"/>
      <c r="I154" s="5"/>
    </row>
    <row r="155" spans="1:9" x14ac:dyDescent="0.2">
      <c r="G155" s="54"/>
      <c r="H155" s="5"/>
      <c r="I155" s="5"/>
    </row>
    <row r="156" spans="1:9" x14ac:dyDescent="0.2">
      <c r="A156" s="5"/>
      <c r="B156" s="5"/>
      <c r="C156" s="5"/>
      <c r="D156" s="5"/>
      <c r="G156" s="54"/>
      <c r="H156" s="5"/>
      <c r="I156" s="5"/>
    </row>
    <row r="157" spans="1:9" x14ac:dyDescent="0.2">
      <c r="A157" s="5"/>
      <c r="B157" s="5"/>
      <c r="C157" s="5"/>
      <c r="D157" s="5"/>
      <c r="F157" s="5"/>
      <c r="G157" s="5"/>
      <c r="H157" s="5"/>
      <c r="I157" s="5"/>
    </row>
    <row r="158" spans="1:9" x14ac:dyDescent="0.2">
      <c r="G158" s="54"/>
      <c r="H158" s="5"/>
      <c r="I158" s="5"/>
    </row>
    <row r="159" spans="1:9" x14ac:dyDescent="0.2">
      <c r="A159" s="5"/>
      <c r="B159" s="5"/>
      <c r="C159" s="5"/>
      <c r="D159" s="5"/>
      <c r="G159" s="54"/>
      <c r="H159" s="5"/>
      <c r="I159" s="5"/>
    </row>
    <row r="160" spans="1:9" x14ac:dyDescent="0.2">
      <c r="A160" s="5"/>
      <c r="B160" s="5"/>
      <c r="C160" s="5"/>
      <c r="D160" s="5"/>
      <c r="F160" s="5"/>
      <c r="G160" s="5"/>
      <c r="H160" s="5"/>
      <c r="I160" s="5"/>
    </row>
    <row r="161" spans="1:9" x14ac:dyDescent="0.2">
      <c r="G161" s="54"/>
      <c r="H161" s="5"/>
      <c r="I161" s="5"/>
    </row>
    <row r="162" spans="1:9" x14ac:dyDescent="0.2">
      <c r="A162" s="5"/>
      <c r="B162" s="5"/>
      <c r="C162" s="5"/>
      <c r="D162" s="5"/>
      <c r="G162" s="54"/>
      <c r="H162" s="5"/>
      <c r="I162" s="5"/>
    </row>
    <row r="163" spans="1:9" x14ac:dyDescent="0.2">
      <c r="A163" s="5"/>
      <c r="B163" s="5"/>
      <c r="C163" s="5"/>
      <c r="D163" s="5"/>
      <c r="F163" s="5"/>
      <c r="G163" s="5"/>
      <c r="H163" s="5"/>
      <c r="I163" s="5"/>
    </row>
    <row r="164" spans="1:9" x14ac:dyDescent="0.2">
      <c r="G164" s="54"/>
      <c r="H164" s="5"/>
      <c r="I164" s="5"/>
    </row>
    <row r="165" spans="1:9" x14ac:dyDescent="0.2">
      <c r="A165" s="5"/>
      <c r="B165" s="5"/>
      <c r="C165" s="5"/>
      <c r="D165" s="5"/>
      <c r="G165" s="54"/>
      <c r="H165" s="5"/>
      <c r="I165" s="5"/>
    </row>
    <row r="166" spans="1:9" x14ac:dyDescent="0.2">
      <c r="A166" s="5"/>
      <c r="B166" s="5"/>
      <c r="C166" s="5"/>
      <c r="D166" s="5"/>
      <c r="F166" s="5"/>
      <c r="G166" s="5"/>
      <c r="H166" s="5"/>
      <c r="I166" s="5"/>
    </row>
    <row r="167" spans="1:9" x14ac:dyDescent="0.2">
      <c r="G167" s="54"/>
      <c r="H167" s="5"/>
      <c r="I167" s="5"/>
    </row>
    <row r="168" spans="1:9" x14ac:dyDescent="0.2">
      <c r="A168" s="5"/>
      <c r="B168" s="5"/>
      <c r="C168" s="5"/>
      <c r="D168" s="5"/>
      <c r="G168" s="54"/>
      <c r="H168" s="5"/>
      <c r="I168" s="5"/>
    </row>
    <row r="169" spans="1:9" x14ac:dyDescent="0.2">
      <c r="A169" s="5"/>
      <c r="B169" s="5"/>
      <c r="C169" s="5"/>
      <c r="D169" s="5"/>
      <c r="F169" s="5"/>
      <c r="G169" s="5"/>
      <c r="H169" s="5"/>
      <c r="I169" s="5"/>
    </row>
    <row r="170" spans="1:9" x14ac:dyDescent="0.2">
      <c r="G170" s="54"/>
      <c r="H170" s="5"/>
      <c r="I170" s="5"/>
    </row>
    <row r="171" spans="1:9" x14ac:dyDescent="0.2">
      <c r="A171" s="5"/>
      <c r="B171" s="5"/>
      <c r="C171" s="5"/>
      <c r="D171" s="5"/>
      <c r="G171" s="54"/>
      <c r="H171" s="5"/>
      <c r="I171" s="5"/>
    </row>
    <row r="172" spans="1:9" x14ac:dyDescent="0.2">
      <c r="A172" s="5"/>
      <c r="B172" s="5"/>
      <c r="C172" s="5"/>
      <c r="D172" s="5"/>
      <c r="F172" s="5"/>
      <c r="G172" s="5"/>
      <c r="H172" s="5"/>
      <c r="I172" s="5"/>
    </row>
    <row r="173" spans="1:9" x14ac:dyDescent="0.2">
      <c r="G173" s="54"/>
      <c r="H173" s="5"/>
      <c r="I173" s="5"/>
    </row>
    <row r="174" spans="1:9" x14ac:dyDescent="0.2">
      <c r="A174" s="5"/>
      <c r="B174" s="5"/>
      <c r="C174" s="5"/>
      <c r="D174" s="5"/>
      <c r="G174" s="54"/>
      <c r="H174" s="5"/>
      <c r="I174" s="5"/>
    </row>
    <row r="175" spans="1:9" x14ac:dyDescent="0.2">
      <c r="A175" s="5"/>
      <c r="B175" s="5"/>
      <c r="C175" s="5"/>
      <c r="D175" s="5"/>
      <c r="F175" s="5"/>
      <c r="G175" s="5"/>
      <c r="H175" s="5"/>
      <c r="I175" s="5"/>
    </row>
    <row r="176" spans="1:9" x14ac:dyDescent="0.2">
      <c r="G176" s="54"/>
      <c r="H176" s="5"/>
      <c r="I176" s="5"/>
    </row>
    <row r="177" spans="1:9" x14ac:dyDescent="0.2">
      <c r="A177" s="5"/>
      <c r="B177" s="5"/>
      <c r="C177" s="5"/>
      <c r="D177" s="5"/>
      <c r="G177" s="54"/>
      <c r="H177" s="5"/>
      <c r="I177" s="5"/>
    </row>
    <row r="178" spans="1:9" x14ac:dyDescent="0.2">
      <c r="A178" s="5"/>
      <c r="B178" s="5"/>
      <c r="C178" s="5"/>
      <c r="D178" s="5"/>
      <c r="F178" s="5"/>
      <c r="G178" s="5"/>
      <c r="H178" s="5"/>
      <c r="I178" s="5"/>
    </row>
    <row r="179" spans="1:9" x14ac:dyDescent="0.2">
      <c r="G179" s="54"/>
      <c r="H179" s="5"/>
      <c r="I179" s="5"/>
    </row>
    <row r="180" spans="1:9" x14ac:dyDescent="0.2">
      <c r="A180" s="5"/>
      <c r="B180" s="5"/>
      <c r="C180" s="5"/>
      <c r="D180" s="5"/>
      <c r="G180" s="54"/>
      <c r="H180" s="5"/>
      <c r="I180" s="5"/>
    </row>
    <row r="181" spans="1:9" x14ac:dyDescent="0.2">
      <c r="A181" s="5"/>
      <c r="B181" s="5"/>
      <c r="C181" s="5"/>
      <c r="D181" s="5"/>
      <c r="F181" s="5"/>
      <c r="G181" s="5"/>
      <c r="H181" s="5"/>
      <c r="I181" s="5"/>
    </row>
    <row r="182" spans="1:9" x14ac:dyDescent="0.2">
      <c r="G182" s="54"/>
      <c r="H182" s="5"/>
      <c r="I182" s="5"/>
    </row>
    <row r="183" spans="1:9" x14ac:dyDescent="0.2">
      <c r="A183" s="5"/>
      <c r="B183" s="5"/>
      <c r="C183" s="5"/>
      <c r="D183" s="5"/>
      <c r="G183" s="54"/>
      <c r="H183" s="5"/>
      <c r="I183" s="5"/>
    </row>
    <row r="184" spans="1:9" x14ac:dyDescent="0.2">
      <c r="A184" s="5"/>
      <c r="B184" s="5"/>
      <c r="C184" s="5"/>
      <c r="D184" s="5"/>
      <c r="F184" s="5"/>
      <c r="G184" s="5"/>
      <c r="H184" s="5"/>
      <c r="I184" s="5"/>
    </row>
    <row r="185" spans="1:9" x14ac:dyDescent="0.2">
      <c r="G185" s="54"/>
      <c r="H185" s="5"/>
      <c r="I185" s="5"/>
    </row>
    <row r="186" spans="1:9" x14ac:dyDescent="0.2">
      <c r="A186" s="5"/>
      <c r="B186" s="5"/>
      <c r="C186" s="5"/>
      <c r="D186" s="5"/>
      <c r="G186" s="54"/>
      <c r="H186" s="5"/>
      <c r="I186" s="5"/>
    </row>
    <row r="187" spans="1:9" x14ac:dyDescent="0.2">
      <c r="A187" s="5"/>
      <c r="B187" s="5"/>
      <c r="C187" s="5"/>
      <c r="D187" s="5"/>
      <c r="F187" s="5"/>
      <c r="G187" s="5"/>
      <c r="H187" s="5"/>
      <c r="I187" s="5"/>
    </row>
    <row r="188" spans="1:9" x14ac:dyDescent="0.2">
      <c r="G188" s="54"/>
      <c r="H188" s="5"/>
      <c r="I188" s="5"/>
    </row>
    <row r="189" spans="1:9" x14ac:dyDescent="0.2">
      <c r="A189" s="5"/>
      <c r="B189" s="5"/>
      <c r="C189" s="5"/>
      <c r="D189" s="5"/>
      <c r="G189" s="54"/>
      <c r="H189" s="5"/>
      <c r="I189" s="5"/>
    </row>
    <row r="190" spans="1:9" x14ac:dyDescent="0.2">
      <c r="A190" s="5"/>
      <c r="B190" s="5"/>
      <c r="C190" s="5"/>
      <c r="D190" s="5"/>
      <c r="F190" s="5"/>
      <c r="G190" s="5"/>
      <c r="H190" s="5"/>
      <c r="I190" s="5"/>
    </row>
    <row r="191" spans="1:9" x14ac:dyDescent="0.2">
      <c r="G191" s="54"/>
      <c r="H191" s="5"/>
      <c r="I191" s="5"/>
    </row>
    <row r="192" spans="1:9" x14ac:dyDescent="0.2">
      <c r="A192" s="5"/>
      <c r="B192" s="5"/>
      <c r="C192" s="5"/>
      <c r="D192" s="5"/>
      <c r="G192" s="54"/>
      <c r="H192" s="5"/>
      <c r="I192" s="5"/>
    </row>
    <row r="193" spans="1:9" x14ac:dyDescent="0.2">
      <c r="A193" s="5"/>
      <c r="B193" s="5"/>
      <c r="C193" s="5"/>
      <c r="D193" s="5"/>
      <c r="F193" s="5"/>
      <c r="G193" s="5"/>
      <c r="H193" s="5"/>
      <c r="I193" s="5"/>
    </row>
    <row r="194" spans="1:9" x14ac:dyDescent="0.2">
      <c r="G194" s="54"/>
      <c r="H194" s="5"/>
      <c r="I194" s="5"/>
    </row>
    <row r="195" spans="1:9" x14ac:dyDescent="0.2">
      <c r="A195" s="5"/>
      <c r="B195" s="5"/>
      <c r="C195" s="5"/>
      <c r="D195" s="5"/>
      <c r="G195" s="54"/>
      <c r="H195" s="5"/>
      <c r="I195" s="5"/>
    </row>
    <row r="196" spans="1:9" x14ac:dyDescent="0.2">
      <c r="A196" s="5"/>
      <c r="B196" s="5"/>
      <c r="C196" s="5"/>
      <c r="D196" s="5"/>
      <c r="F196" s="5"/>
      <c r="G196" s="5"/>
      <c r="H196" s="5"/>
      <c r="I196" s="5"/>
    </row>
    <row r="197" spans="1:9" x14ac:dyDescent="0.2">
      <c r="G197" s="54"/>
      <c r="H197" s="5"/>
      <c r="I197" s="5"/>
    </row>
    <row r="198" spans="1:9" x14ac:dyDescent="0.2">
      <c r="A198" s="5"/>
      <c r="B198" s="5"/>
      <c r="C198" s="5"/>
      <c r="D198" s="5"/>
      <c r="G198" s="54"/>
      <c r="H198" s="5"/>
      <c r="I198" s="5"/>
    </row>
    <row r="199" spans="1:9" x14ac:dyDescent="0.2">
      <c r="A199" s="5"/>
      <c r="B199" s="5"/>
      <c r="C199" s="5"/>
      <c r="D199" s="5"/>
      <c r="F199" s="5"/>
      <c r="G199" s="5"/>
      <c r="H199" s="5"/>
      <c r="I199" s="5"/>
    </row>
    <row r="200" spans="1:9" x14ac:dyDescent="0.2">
      <c r="G200" s="54"/>
      <c r="H200" s="5"/>
      <c r="I200" s="5"/>
    </row>
    <row r="201" spans="1:9" x14ac:dyDescent="0.2">
      <c r="A201" s="5"/>
      <c r="B201" s="5"/>
      <c r="C201" s="5"/>
      <c r="D201" s="5"/>
      <c r="G201" s="54"/>
      <c r="H201" s="5"/>
      <c r="I201" s="5"/>
    </row>
    <row r="202" spans="1:9" x14ac:dyDescent="0.2">
      <c r="A202" s="5"/>
      <c r="B202" s="5"/>
      <c r="C202" s="5"/>
      <c r="D202" s="5"/>
      <c r="F202" s="5"/>
      <c r="G202" s="5"/>
      <c r="H202" s="5"/>
      <c r="I202" s="5"/>
    </row>
    <row r="203" spans="1:9" x14ac:dyDescent="0.2">
      <c r="G203" s="54"/>
      <c r="H203" s="5"/>
      <c r="I203" s="5"/>
    </row>
    <row r="204" spans="1:9" x14ac:dyDescent="0.2">
      <c r="A204" s="5"/>
      <c r="B204" s="5"/>
      <c r="C204" s="5"/>
      <c r="D204" s="5"/>
      <c r="G204" s="54"/>
      <c r="H204" s="5"/>
      <c r="I204" s="5"/>
    </row>
    <row r="205" spans="1:9" x14ac:dyDescent="0.2">
      <c r="A205" s="5"/>
      <c r="B205" s="5"/>
      <c r="C205" s="5"/>
      <c r="D205" s="5"/>
      <c r="F205" s="5"/>
      <c r="G205" s="5"/>
      <c r="H205" s="5"/>
      <c r="I205" s="5"/>
    </row>
    <row r="206" spans="1:9" x14ac:dyDescent="0.2">
      <c r="G206" s="54"/>
      <c r="H206" s="5"/>
      <c r="I206" s="5"/>
    </row>
    <row r="207" spans="1:9" x14ac:dyDescent="0.2">
      <c r="A207" s="5"/>
      <c r="B207" s="5"/>
      <c r="C207" s="5"/>
      <c r="D207" s="5"/>
      <c r="G207" s="54"/>
      <c r="H207" s="5"/>
      <c r="I207" s="5"/>
    </row>
    <row r="208" spans="1:9" x14ac:dyDescent="0.2">
      <c r="A208" s="5"/>
      <c r="B208" s="5"/>
      <c r="C208" s="5"/>
      <c r="D208" s="5"/>
      <c r="F208" s="5"/>
      <c r="G208" s="5"/>
      <c r="H208" s="5"/>
      <c r="I208" s="5"/>
    </row>
    <row r="209" spans="1:9" x14ac:dyDescent="0.2">
      <c r="G209" s="54"/>
      <c r="H209" s="5"/>
      <c r="I209" s="5"/>
    </row>
    <row r="210" spans="1:9" x14ac:dyDescent="0.2">
      <c r="A210" s="5"/>
      <c r="B210" s="5"/>
      <c r="C210" s="5"/>
      <c r="D210" s="5"/>
      <c r="G210" s="54"/>
      <c r="H210" s="5"/>
      <c r="I210" s="5"/>
    </row>
    <row r="211" spans="1:9" x14ac:dyDescent="0.2">
      <c r="A211" s="5"/>
      <c r="B211" s="5"/>
      <c r="C211" s="5"/>
      <c r="D211" s="5"/>
      <c r="F211" s="5"/>
      <c r="G211" s="5"/>
      <c r="H211" s="5"/>
      <c r="I211" s="5"/>
    </row>
    <row r="212" spans="1:9" x14ac:dyDescent="0.2">
      <c r="G212" s="54"/>
      <c r="H212" s="5"/>
      <c r="I212" s="5"/>
    </row>
    <row r="213" spans="1:9" x14ac:dyDescent="0.2">
      <c r="A213" s="5"/>
      <c r="B213" s="5"/>
      <c r="C213" s="5"/>
      <c r="D213" s="5"/>
      <c r="G213" s="54"/>
      <c r="H213" s="5"/>
      <c r="I213" s="5"/>
    </row>
    <row r="214" spans="1:9" x14ac:dyDescent="0.2">
      <c r="A214" s="5"/>
      <c r="B214" s="5"/>
      <c r="C214" s="5"/>
      <c r="D214" s="5"/>
      <c r="F214" s="5"/>
      <c r="G214" s="5"/>
      <c r="H214" s="5"/>
      <c r="I214" s="5"/>
    </row>
    <row r="215" spans="1:9" x14ac:dyDescent="0.2">
      <c r="G215" s="54"/>
      <c r="H215" s="5"/>
      <c r="I215" s="5"/>
    </row>
    <row r="216" spans="1:9" x14ac:dyDescent="0.2">
      <c r="A216" s="5"/>
      <c r="B216" s="5"/>
      <c r="C216" s="5"/>
      <c r="D216" s="5"/>
      <c r="G216" s="54"/>
      <c r="H216" s="5"/>
      <c r="I216" s="5"/>
    </row>
    <row r="217" spans="1:9" x14ac:dyDescent="0.2">
      <c r="A217" s="5"/>
      <c r="B217" s="5"/>
      <c r="C217" s="5"/>
      <c r="D217" s="5"/>
      <c r="F217" s="5"/>
      <c r="G217" s="5"/>
      <c r="H217" s="5"/>
      <c r="I217" s="5"/>
    </row>
    <row r="218" spans="1:9" x14ac:dyDescent="0.2">
      <c r="G218" s="54"/>
      <c r="H218" s="5"/>
      <c r="I218" s="5"/>
    </row>
    <row r="219" spans="1:9" x14ac:dyDescent="0.2">
      <c r="A219" s="5"/>
      <c r="B219" s="5"/>
      <c r="C219" s="5"/>
      <c r="D219" s="5"/>
      <c r="G219" s="54"/>
      <c r="H219" s="5"/>
      <c r="I219" s="5"/>
    </row>
    <row r="220" spans="1:9" x14ac:dyDescent="0.2">
      <c r="A220" s="5"/>
      <c r="B220" s="5"/>
      <c r="C220" s="5"/>
      <c r="D220" s="5"/>
      <c r="F220" s="5"/>
      <c r="G220" s="5"/>
      <c r="H220" s="5"/>
      <c r="I220" s="5"/>
    </row>
    <row r="221" spans="1:9" x14ac:dyDescent="0.2">
      <c r="G221" s="54"/>
      <c r="H221" s="5"/>
      <c r="I221" s="5"/>
    </row>
    <row r="222" spans="1:9" x14ac:dyDescent="0.2">
      <c r="A222" s="5"/>
      <c r="B222" s="5"/>
      <c r="C222" s="5"/>
      <c r="D222" s="5"/>
      <c r="G222" s="54"/>
      <c r="H222" s="5"/>
      <c r="I222" s="5"/>
    </row>
    <row r="223" spans="1:9" x14ac:dyDescent="0.2">
      <c r="A223" s="5"/>
      <c r="B223" s="5"/>
      <c r="C223" s="5"/>
      <c r="D223" s="5"/>
      <c r="F223" s="5"/>
      <c r="G223" s="5"/>
      <c r="H223" s="5"/>
      <c r="I223" s="5"/>
    </row>
    <row r="224" spans="1:9" x14ac:dyDescent="0.2">
      <c r="G224" s="54"/>
      <c r="H224" s="5"/>
      <c r="I224" s="5"/>
    </row>
    <row r="225" spans="1:9" x14ac:dyDescent="0.2">
      <c r="A225" s="5"/>
      <c r="B225" s="5"/>
      <c r="C225" s="5"/>
      <c r="D225" s="5"/>
      <c r="G225" s="54"/>
      <c r="H225" s="5"/>
      <c r="I225" s="5"/>
    </row>
    <row r="226" spans="1:9" x14ac:dyDescent="0.2">
      <c r="A226" s="5"/>
      <c r="B226" s="5"/>
      <c r="C226" s="5"/>
      <c r="D226" s="5"/>
      <c r="F226" s="5"/>
      <c r="G226" s="5"/>
      <c r="H226" s="5"/>
      <c r="I226" s="5"/>
    </row>
    <row r="227" spans="1:9" x14ac:dyDescent="0.2">
      <c r="G227" s="54"/>
      <c r="H227" s="5"/>
      <c r="I227" s="5"/>
    </row>
    <row r="228" spans="1:9" x14ac:dyDescent="0.2">
      <c r="A228" s="5"/>
      <c r="B228" s="5"/>
      <c r="C228" s="5"/>
      <c r="D228" s="5"/>
      <c r="G228" s="54"/>
      <c r="H228" s="5"/>
      <c r="I228" s="5"/>
    </row>
    <row r="229" spans="1:9" x14ac:dyDescent="0.2">
      <c r="A229" s="5"/>
      <c r="B229" s="5"/>
      <c r="C229" s="5"/>
      <c r="D229" s="5"/>
      <c r="F229" s="5"/>
      <c r="G229" s="5"/>
      <c r="H229" s="5"/>
      <c r="I229" s="5"/>
    </row>
    <row r="230" spans="1:9" x14ac:dyDescent="0.2">
      <c r="G230" s="54"/>
      <c r="H230" s="5"/>
      <c r="I230" s="5"/>
    </row>
    <row r="231" spans="1:9" x14ac:dyDescent="0.2">
      <c r="A231" s="5"/>
      <c r="B231" s="5"/>
      <c r="C231" s="5"/>
      <c r="D231" s="5"/>
      <c r="G231" s="54"/>
      <c r="H231" s="5"/>
      <c r="I231" s="5"/>
    </row>
    <row r="232" spans="1:9" x14ac:dyDescent="0.2">
      <c r="A232" s="5"/>
      <c r="B232" s="5"/>
      <c r="C232" s="5"/>
      <c r="D232" s="5"/>
      <c r="F232" s="5"/>
      <c r="G232" s="5"/>
      <c r="H232" s="5"/>
      <c r="I232" s="5"/>
    </row>
    <row r="233" spans="1:9" x14ac:dyDescent="0.2">
      <c r="G233" s="54"/>
      <c r="H233" s="5"/>
      <c r="I233" s="5"/>
    </row>
    <row r="234" spans="1:9" x14ac:dyDescent="0.2">
      <c r="A234" s="5"/>
      <c r="B234" s="5"/>
      <c r="C234" s="5"/>
      <c r="D234" s="5"/>
      <c r="G234" s="54"/>
      <c r="H234" s="5"/>
      <c r="I234" s="5"/>
    </row>
    <row r="235" spans="1:9" x14ac:dyDescent="0.2">
      <c r="A235" s="5"/>
      <c r="B235" s="5"/>
      <c r="C235" s="5"/>
      <c r="D235" s="5"/>
      <c r="F235" s="5"/>
      <c r="G235" s="5"/>
      <c r="H235" s="5"/>
      <c r="I235" s="5"/>
    </row>
    <row r="236" spans="1:9" x14ac:dyDescent="0.2">
      <c r="G236" s="54"/>
      <c r="H236" s="5"/>
      <c r="I236" s="5"/>
    </row>
    <row r="237" spans="1:9" x14ac:dyDescent="0.2">
      <c r="A237" s="5"/>
      <c r="B237" s="5"/>
      <c r="C237" s="5"/>
      <c r="D237" s="5"/>
      <c r="G237" s="54"/>
      <c r="H237" s="5"/>
      <c r="I237" s="5"/>
    </row>
    <row r="238" spans="1:9" x14ac:dyDescent="0.2">
      <c r="A238" s="5"/>
      <c r="B238" s="5"/>
      <c r="C238" s="5"/>
      <c r="D238" s="5"/>
      <c r="F238" s="5"/>
      <c r="G238" s="5"/>
      <c r="H238" s="5"/>
      <c r="I238" s="5"/>
    </row>
    <row r="239" spans="1:9" x14ac:dyDescent="0.2">
      <c r="G239" s="54"/>
      <c r="H239" s="5"/>
      <c r="I239" s="5"/>
    </row>
    <row r="240" spans="1:9" x14ac:dyDescent="0.2">
      <c r="A240" s="5"/>
      <c r="B240" s="5"/>
      <c r="C240" s="5"/>
      <c r="D240" s="5"/>
      <c r="G240" s="54"/>
      <c r="H240" s="5"/>
      <c r="I240" s="5"/>
    </row>
    <row r="241" spans="1:9" x14ac:dyDescent="0.2">
      <c r="A241" s="5"/>
      <c r="B241" s="5"/>
      <c r="C241" s="5"/>
      <c r="D241" s="5"/>
      <c r="F241" s="5"/>
      <c r="G241" s="5"/>
      <c r="H241" s="5"/>
      <c r="I241" s="5"/>
    </row>
    <row r="242" spans="1:9" x14ac:dyDescent="0.2">
      <c r="G242" s="54"/>
      <c r="H242" s="5"/>
      <c r="I242" s="5"/>
    </row>
    <row r="243" spans="1:9" x14ac:dyDescent="0.2">
      <c r="A243" s="5"/>
      <c r="B243" s="5"/>
      <c r="C243" s="5"/>
      <c r="D243" s="5"/>
      <c r="G243" s="54"/>
      <c r="H243" s="5"/>
      <c r="I243" s="5"/>
    </row>
    <row r="244" spans="1:9" x14ac:dyDescent="0.2">
      <c r="A244" s="5"/>
      <c r="B244" s="5"/>
      <c r="C244" s="5"/>
      <c r="D244" s="5"/>
      <c r="F244" s="5"/>
      <c r="G244" s="5"/>
      <c r="H244" s="5"/>
      <c r="I244" s="5"/>
    </row>
    <row r="245" spans="1:9" x14ac:dyDescent="0.2">
      <c r="G245" s="54"/>
      <c r="H245" s="5"/>
      <c r="I245" s="5"/>
    </row>
    <row r="246" spans="1:9" x14ac:dyDescent="0.2">
      <c r="A246" s="5"/>
      <c r="B246" s="5"/>
      <c r="C246" s="5"/>
      <c r="D246" s="5"/>
      <c r="G246" s="54"/>
      <c r="H246" s="5"/>
      <c r="I246" s="5"/>
    </row>
    <row r="247" spans="1:9" x14ac:dyDescent="0.2">
      <c r="A247" s="5"/>
      <c r="B247" s="5"/>
      <c r="C247" s="5"/>
      <c r="D247" s="5"/>
      <c r="F247" s="5"/>
      <c r="G247" s="5"/>
      <c r="H247" s="5"/>
      <c r="I247" s="5"/>
    </row>
    <row r="248" spans="1:9" x14ac:dyDescent="0.2">
      <c r="G248" s="54"/>
      <c r="H248" s="5"/>
      <c r="I248" s="5"/>
    </row>
    <row r="249" spans="1:9" x14ac:dyDescent="0.2">
      <c r="A249" s="5"/>
      <c r="B249" s="5"/>
      <c r="C249" s="5"/>
      <c r="D249" s="5"/>
      <c r="G249" s="54"/>
      <c r="H249" s="5"/>
      <c r="I249" s="5"/>
    </row>
    <row r="250" spans="1:9" x14ac:dyDescent="0.2">
      <c r="A250" s="5"/>
      <c r="B250" s="5"/>
      <c r="C250" s="5"/>
      <c r="D250" s="5"/>
      <c r="F250" s="5"/>
      <c r="G250" s="5"/>
      <c r="H250" s="5"/>
      <c r="I250" s="5"/>
    </row>
    <row r="251" spans="1:9" x14ac:dyDescent="0.2">
      <c r="G251" s="54"/>
      <c r="H251" s="5"/>
      <c r="I251" s="5"/>
    </row>
    <row r="252" spans="1:9" x14ac:dyDescent="0.2">
      <c r="A252" s="5"/>
      <c r="B252" s="5"/>
      <c r="C252" s="5"/>
      <c r="D252" s="5"/>
      <c r="G252" s="54"/>
      <c r="H252" s="5"/>
      <c r="I252" s="5"/>
    </row>
    <row r="253" spans="1:9" x14ac:dyDescent="0.2">
      <c r="A253" s="5"/>
      <c r="B253" s="5"/>
      <c r="C253" s="5"/>
      <c r="D253" s="5"/>
      <c r="F253" s="5"/>
      <c r="G253" s="5"/>
      <c r="H253" s="5"/>
      <c r="I253" s="5"/>
    </row>
    <row r="254" spans="1:9" x14ac:dyDescent="0.2">
      <c r="A254" s="5"/>
      <c r="B254" s="5"/>
      <c r="C254" s="5"/>
      <c r="D254" s="5"/>
      <c r="E254" s="5"/>
      <c r="F254" s="5"/>
      <c r="G254" s="5"/>
      <c r="H254" s="5"/>
      <c r="I254" s="5"/>
    </row>
    <row r="255" spans="1:9" x14ac:dyDescent="0.2">
      <c r="A255" s="5"/>
      <c r="B255" s="5"/>
      <c r="C255" s="5"/>
      <c r="D255" s="5"/>
      <c r="E255" s="5"/>
      <c r="F255" s="5"/>
      <c r="G255" s="5"/>
      <c r="H255" s="5"/>
      <c r="I255" s="5"/>
    </row>
    <row r="256" spans="1:9" x14ac:dyDescent="0.2">
      <c r="A256" s="5"/>
      <c r="B256" s="5"/>
      <c r="C256" s="5"/>
      <c r="D256" s="5"/>
      <c r="E256" s="5"/>
      <c r="F256" s="5"/>
      <c r="G256" s="5"/>
      <c r="H256" s="5"/>
      <c r="I256" s="5"/>
    </row>
    <row r="257" spans="1:9" x14ac:dyDescent="0.2">
      <c r="A257" s="5"/>
      <c r="B257" s="5"/>
      <c r="C257" s="5"/>
      <c r="D257" s="5"/>
      <c r="E257" s="5"/>
      <c r="F257" s="5"/>
      <c r="G257" s="5"/>
      <c r="H257" s="5"/>
      <c r="I257" s="5"/>
    </row>
    <row r="258" spans="1:9" x14ac:dyDescent="0.2">
      <c r="A258" s="5"/>
      <c r="B258" s="5"/>
      <c r="C258" s="5"/>
      <c r="D258" s="5"/>
      <c r="E258" s="5"/>
      <c r="F258" s="5"/>
      <c r="G258" s="5"/>
      <c r="H258" s="5"/>
      <c r="I258" s="5"/>
    </row>
    <row r="259" spans="1:9" x14ac:dyDescent="0.2">
      <c r="A259" s="5"/>
      <c r="B259" s="5"/>
      <c r="C259" s="5"/>
      <c r="D259" s="5"/>
      <c r="E259" s="5"/>
      <c r="F259" s="5"/>
      <c r="G259" s="5"/>
      <c r="H259" s="5"/>
      <c r="I259" s="5"/>
    </row>
  </sheetData>
  <sortState ref="A1:B20">
    <sortCondition ref="A1:A20"/>
  </sortState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baseColWidth="10" defaultRowHeight="11.25" x14ac:dyDescent="0.2"/>
  <cols>
    <col min="1" max="1" width="34.5703125" style="1" customWidth="1"/>
    <col min="2" max="5" width="11.42578125" style="1"/>
    <col min="6" max="6" width="14.5703125" style="1" bestFit="1" customWidth="1"/>
    <col min="7" max="9" width="11.42578125" style="1"/>
    <col min="10" max="10" width="38.28515625" style="1" customWidth="1"/>
    <col min="11" max="16384" width="11.42578125" style="1"/>
  </cols>
  <sheetData>
    <row r="1" spans="1:6" x14ac:dyDescent="0.2">
      <c r="A1" s="37" t="s">
        <v>101</v>
      </c>
    </row>
    <row r="2" spans="1:6" x14ac:dyDescent="0.2">
      <c r="A2" s="1" t="s">
        <v>99</v>
      </c>
    </row>
    <row r="3" spans="1:6" x14ac:dyDescent="0.2">
      <c r="A3" s="73"/>
    </row>
    <row r="4" spans="1:6" x14ac:dyDescent="0.2">
      <c r="A4" s="63"/>
      <c r="B4" s="64">
        <v>2013</v>
      </c>
      <c r="C4" s="64">
        <v>2014</v>
      </c>
      <c r="D4" s="64">
        <v>2015</v>
      </c>
      <c r="E4" s="64">
        <v>2016</v>
      </c>
      <c r="F4" s="64" t="s">
        <v>102</v>
      </c>
    </row>
    <row r="5" spans="1:6" x14ac:dyDescent="0.2">
      <c r="A5" s="65" t="s">
        <v>28</v>
      </c>
      <c r="B5" s="66">
        <f>SUM(B6,B7,B9,B10,B11)</f>
        <v>834.8</v>
      </c>
      <c r="C5" s="66">
        <f t="shared" ref="C5:E5" si="0">SUM(C6,C7,C9,C10,C11)</f>
        <v>829.59999999999991</v>
      </c>
      <c r="D5" s="66">
        <f t="shared" si="0"/>
        <v>862.30000000000007</v>
      </c>
      <c r="E5" s="66">
        <f t="shared" si="0"/>
        <v>884.40000000000009</v>
      </c>
      <c r="F5" s="80">
        <f>E5/D5-1</f>
        <v>2.5629131392786775E-2</v>
      </c>
    </row>
    <row r="6" spans="1:6" x14ac:dyDescent="0.2">
      <c r="A6" s="67" t="s">
        <v>89</v>
      </c>
      <c r="B6" s="68">
        <v>316</v>
      </c>
      <c r="C6" s="68">
        <v>320.39999999999998</v>
      </c>
      <c r="D6" s="68">
        <v>326.2</v>
      </c>
      <c r="E6" s="68">
        <v>322.2</v>
      </c>
      <c r="F6" s="74">
        <f t="shared" ref="F6:F10" si="1">E6/D6-1</f>
        <v>-1.2262415695892037E-2</v>
      </c>
    </row>
    <row r="7" spans="1:6" x14ac:dyDescent="0.2">
      <c r="A7" s="67" t="s">
        <v>90</v>
      </c>
      <c r="B7" s="69">
        <v>132.4</v>
      </c>
      <c r="C7" s="69">
        <v>121.5</v>
      </c>
      <c r="D7" s="69">
        <v>130.30000000000001</v>
      </c>
      <c r="E7" s="69">
        <v>132.4</v>
      </c>
      <c r="F7" s="75">
        <f t="shared" si="1"/>
        <v>1.6116653875671405E-2</v>
      </c>
    </row>
    <row r="8" spans="1:6" x14ac:dyDescent="0.2">
      <c r="A8" s="70" t="s">
        <v>84</v>
      </c>
      <c r="B8" s="69">
        <v>67</v>
      </c>
      <c r="C8" s="69">
        <v>64.8</v>
      </c>
      <c r="D8" s="69">
        <v>78</v>
      </c>
      <c r="E8" s="69">
        <v>82.8</v>
      </c>
      <c r="F8" s="75">
        <f t="shared" si="1"/>
        <v>6.1538461538461542E-2</v>
      </c>
    </row>
    <row r="9" spans="1:6" x14ac:dyDescent="0.2">
      <c r="A9" s="67" t="s">
        <v>91</v>
      </c>
      <c r="B9" s="69">
        <v>281.7</v>
      </c>
      <c r="C9" s="69">
        <v>280.7</v>
      </c>
      <c r="D9" s="69">
        <v>284.2</v>
      </c>
      <c r="E9" s="69">
        <v>291.8</v>
      </c>
      <c r="F9" s="75">
        <f t="shared" si="1"/>
        <v>2.6741731175228711E-2</v>
      </c>
    </row>
    <row r="10" spans="1:6" x14ac:dyDescent="0.2">
      <c r="A10" s="67" t="s">
        <v>92</v>
      </c>
      <c r="B10" s="69">
        <v>80</v>
      </c>
      <c r="C10" s="69">
        <v>76.400000000000006</v>
      </c>
      <c r="D10" s="69">
        <v>82.1</v>
      </c>
      <c r="E10" s="69">
        <v>81.7</v>
      </c>
      <c r="F10" s="75">
        <f t="shared" si="1"/>
        <v>-4.872107186357999E-3</v>
      </c>
    </row>
    <row r="11" spans="1:6" x14ac:dyDescent="0.2">
      <c r="A11" s="71" t="s">
        <v>93</v>
      </c>
      <c r="B11" s="72">
        <v>24.7</v>
      </c>
      <c r="C11" s="72">
        <v>30.6</v>
      </c>
      <c r="D11" s="72">
        <v>39.5</v>
      </c>
      <c r="E11" s="72">
        <v>56.3</v>
      </c>
      <c r="F11" s="58">
        <f>E11/D11-1</f>
        <v>0.42531645569620236</v>
      </c>
    </row>
    <row r="13" spans="1:6" x14ac:dyDescent="0.2">
      <c r="A13" s="1" t="s">
        <v>103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baseColWidth="10" defaultRowHeight="11.25" x14ac:dyDescent="0.2"/>
  <cols>
    <col min="1" max="1" width="55.42578125" style="1" bestFit="1" customWidth="1"/>
    <col min="2" max="16384" width="11.42578125" style="1"/>
  </cols>
  <sheetData>
    <row r="1" spans="1:5" x14ac:dyDescent="0.2">
      <c r="A1" s="37" t="s">
        <v>107</v>
      </c>
    </row>
    <row r="2" spans="1:5" x14ac:dyDescent="0.2">
      <c r="A2" s="1" t="s">
        <v>94</v>
      </c>
    </row>
    <row r="3" spans="1:5" x14ac:dyDescent="0.2">
      <c r="B3" s="1">
        <v>2013</v>
      </c>
      <c r="C3" s="1">
        <v>2014</v>
      </c>
      <c r="D3" s="1">
        <v>2015</v>
      </c>
      <c r="E3" s="1">
        <v>2016</v>
      </c>
    </row>
    <row r="4" spans="1:5" x14ac:dyDescent="0.2">
      <c r="A4" s="50" t="s">
        <v>72</v>
      </c>
      <c r="B4" s="61">
        <v>30605</v>
      </c>
      <c r="C4" s="61">
        <v>37695</v>
      </c>
      <c r="D4" s="61">
        <v>30001</v>
      </c>
      <c r="E4" s="61">
        <v>34106</v>
      </c>
    </row>
    <row r="5" spans="1:5" x14ac:dyDescent="0.2">
      <c r="B5" s="62"/>
      <c r="C5" s="62"/>
      <c r="D5" s="62"/>
      <c r="E5" s="62"/>
    </row>
    <row r="6" spans="1:5" x14ac:dyDescent="0.2">
      <c r="A6" s="50" t="s">
        <v>73</v>
      </c>
      <c r="B6" s="61">
        <v>24171</v>
      </c>
      <c r="C6" s="61">
        <v>31981</v>
      </c>
      <c r="D6" s="61">
        <v>24118</v>
      </c>
      <c r="E6" s="61">
        <v>27851</v>
      </c>
    </row>
    <row r="7" spans="1:5" x14ac:dyDescent="0.2">
      <c r="A7" s="1" t="s">
        <v>74</v>
      </c>
      <c r="B7" s="54">
        <v>0.83399999999999996</v>
      </c>
      <c r="C7" s="54">
        <v>0.7</v>
      </c>
      <c r="D7" s="54">
        <v>0.74</v>
      </c>
      <c r="E7" s="54">
        <v>0.71</v>
      </c>
    </row>
    <row r="8" spans="1:5" x14ac:dyDescent="0.2">
      <c r="A8" s="1" t="s">
        <v>75</v>
      </c>
      <c r="B8" s="54">
        <v>0.14019999999999999</v>
      </c>
      <c r="C8" s="54">
        <v>0.28000000000000003</v>
      </c>
      <c r="D8" s="54">
        <v>0.23</v>
      </c>
      <c r="E8" s="54">
        <v>0.26</v>
      </c>
    </row>
    <row r="9" spans="1:5" x14ac:dyDescent="0.2">
      <c r="A9" s="56" t="s">
        <v>76</v>
      </c>
      <c r="B9" s="58">
        <v>2.58E-2</v>
      </c>
      <c r="C9" s="58">
        <v>0.02</v>
      </c>
      <c r="D9" s="58">
        <v>0.03</v>
      </c>
      <c r="E9" s="58">
        <v>0.03</v>
      </c>
    </row>
    <row r="11" spans="1:5" x14ac:dyDescent="0.2">
      <c r="A11" s="50" t="s">
        <v>77</v>
      </c>
      <c r="B11" s="61">
        <v>6434</v>
      </c>
      <c r="C11" s="61">
        <v>5714</v>
      </c>
      <c r="D11" s="61">
        <v>5883</v>
      </c>
      <c r="E11" s="61">
        <v>6255</v>
      </c>
    </row>
    <row r="12" spans="1:5" x14ac:dyDescent="0.2">
      <c r="A12" s="1" t="s">
        <v>78</v>
      </c>
      <c r="B12" s="54">
        <v>0.69789999999999996</v>
      </c>
      <c r="C12" s="54">
        <v>0.69</v>
      </c>
      <c r="D12" s="54">
        <v>0.66</v>
      </c>
      <c r="E12" s="54">
        <v>0.68</v>
      </c>
    </row>
    <row r="13" spans="1:5" x14ac:dyDescent="0.2">
      <c r="A13" s="1" t="s">
        <v>79</v>
      </c>
      <c r="B13" s="54">
        <v>0.114</v>
      </c>
      <c r="C13" s="54">
        <v>0.11</v>
      </c>
      <c r="D13" s="54">
        <v>0.12</v>
      </c>
      <c r="E13" s="54">
        <v>0.11</v>
      </c>
    </row>
    <row r="14" spans="1:5" x14ac:dyDescent="0.2">
      <c r="A14" s="1" t="s">
        <v>80</v>
      </c>
      <c r="B14" s="54">
        <v>9.2899999999999996E-2</v>
      </c>
      <c r="C14" s="54">
        <v>0.1</v>
      </c>
      <c r="D14" s="54">
        <v>0.11</v>
      </c>
      <c r="E14" s="54">
        <v>0.11</v>
      </c>
    </row>
    <row r="15" spans="1:5" x14ac:dyDescent="0.2">
      <c r="A15" s="1" t="s">
        <v>81</v>
      </c>
      <c r="B15" s="54">
        <v>4.3200000000000002E-2</v>
      </c>
      <c r="C15" s="54">
        <v>0.04</v>
      </c>
      <c r="D15" s="54">
        <v>0.05</v>
      </c>
      <c r="E15" s="54">
        <v>0.04</v>
      </c>
    </row>
    <row r="16" spans="1:5" x14ac:dyDescent="0.2">
      <c r="A16" s="1" t="s">
        <v>82</v>
      </c>
      <c r="B16" s="54">
        <v>3.5099999999999999E-2</v>
      </c>
      <c r="C16" s="54">
        <v>0.03</v>
      </c>
      <c r="D16" s="54">
        <v>0.04</v>
      </c>
      <c r="E16" s="54">
        <v>0.03</v>
      </c>
    </row>
    <row r="17" spans="1:5" x14ac:dyDescent="0.2">
      <c r="A17" s="56" t="s">
        <v>83</v>
      </c>
      <c r="B17" s="58">
        <v>1.6899999999999998E-2</v>
      </c>
      <c r="C17" s="58">
        <v>0.02</v>
      </c>
      <c r="D17" s="58">
        <v>0.02</v>
      </c>
      <c r="E17" s="58">
        <v>0.02</v>
      </c>
    </row>
    <row r="19" spans="1:5" x14ac:dyDescent="0.2">
      <c r="A19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baseColWidth="10" defaultRowHeight="11.25" x14ac:dyDescent="0.2"/>
  <cols>
    <col min="1" max="16384" width="11.42578125" style="1"/>
  </cols>
  <sheetData>
    <row r="1" spans="1:12" x14ac:dyDescent="0.2">
      <c r="A1" s="59" t="s">
        <v>112</v>
      </c>
    </row>
    <row r="2" spans="1:12" x14ac:dyDescent="0.2">
      <c r="A2" s="60" t="s">
        <v>99</v>
      </c>
    </row>
    <row r="4" spans="1:12" x14ac:dyDescent="0.2">
      <c r="A4" s="85" t="s">
        <v>109</v>
      </c>
      <c r="B4" s="87">
        <v>2006</v>
      </c>
      <c r="C4" s="87">
        <v>2007</v>
      </c>
      <c r="D4" s="87">
        <v>2008</v>
      </c>
      <c r="E4" s="87">
        <v>2009</v>
      </c>
      <c r="F4" s="87">
        <v>2010</v>
      </c>
      <c r="G4" s="87">
        <v>2011</v>
      </c>
      <c r="H4" s="87">
        <v>2012</v>
      </c>
      <c r="I4" s="87">
        <v>2013</v>
      </c>
      <c r="J4" s="87">
        <v>2014</v>
      </c>
      <c r="K4" s="87">
        <v>2015</v>
      </c>
      <c r="L4" s="87">
        <v>2016</v>
      </c>
    </row>
    <row r="5" spans="1:12" x14ac:dyDescent="0.2">
      <c r="A5" s="86" t="s">
        <v>110</v>
      </c>
      <c r="B5" s="88">
        <v>543.90798164110606</v>
      </c>
      <c r="C5" s="86">
        <v>495.04345907787342</v>
      </c>
      <c r="D5" s="86">
        <v>500.84626113078002</v>
      </c>
      <c r="E5" s="86">
        <v>455.31482474005787</v>
      </c>
      <c r="F5" s="86">
        <v>460.12353500158383</v>
      </c>
      <c r="G5" s="86">
        <v>442.32095956984807</v>
      </c>
      <c r="H5" s="86">
        <v>444.0026369168358</v>
      </c>
      <c r="I5" s="86">
        <v>429.68819625980302</v>
      </c>
      <c r="J5" s="86">
        <v>439.16442577030818</v>
      </c>
      <c r="K5" s="86">
        <v>449.80820000000006</v>
      </c>
      <c r="L5" s="86">
        <v>468</v>
      </c>
    </row>
    <row r="7" spans="1:12" x14ac:dyDescent="0.2">
      <c r="A7" s="39" t="s">
        <v>113</v>
      </c>
    </row>
    <row r="30" spans="5:5" x14ac:dyDescent="0.2">
      <c r="E30" s="1" t="s">
        <v>122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Sommaire</vt:lpstr>
      <vt:lpstr>Tableau 1</vt:lpstr>
      <vt:lpstr>Graphique 1</vt:lpstr>
      <vt:lpstr>Graphique 2</vt:lpstr>
      <vt:lpstr>Tableau 2</vt:lpstr>
      <vt:lpstr>Tableau 3</vt:lpstr>
      <vt:lpstr>Tableau 4</vt:lpstr>
      <vt:lpstr>Graphique 3</vt:lpstr>
      <vt:lpstr>'Tableau 2'!Zone_d_impression</vt:lpstr>
    </vt:vector>
  </TitlesOfParts>
  <Company>Ministere de la Culture et de la Communication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gwendoline.volat</dc:creator>
  <cp:lastModifiedBy>gwendoline.volat</cp:lastModifiedBy>
  <cp:lastPrinted>2017-01-24T11:16:26Z</cp:lastPrinted>
  <dcterms:created xsi:type="dcterms:W3CDTF">2017-01-17T15:21:06Z</dcterms:created>
  <dcterms:modified xsi:type="dcterms:W3CDTF">2018-04-03T15:59:49Z</dcterms:modified>
</cp:coreProperties>
</file>