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Z-CHIFFRES CLES 2017\DOSSIER DE TRANSIT CHIFFRES CLES 2017\FICHES DEPOSEES\Fichiers données\"/>
    </mc:Choice>
  </mc:AlternateContent>
  <bookViews>
    <workbookView xWindow="0" yWindow="0" windowWidth="23775" windowHeight="12975" tabRatio="982"/>
  </bookViews>
  <sheets>
    <sheet name="Sommaire" sheetId="1" r:id="rId1"/>
    <sheet name="Tab1" sheetId="2" r:id="rId2"/>
    <sheet name="Tab2" sheetId="3" r:id="rId3"/>
    <sheet name="Tab3" sheetId="4" r:id="rId4"/>
    <sheet name="Tab4" sheetId="5" r:id="rId5"/>
    <sheet name="Tab5" sheetId="6" r:id="rId6"/>
    <sheet name="Graph1" sheetId="7" r:id="rId7"/>
    <sheet name="Tab6" sheetId="8" r:id="rId8"/>
    <sheet name="Graph2" sheetId="9" r:id="rId9"/>
    <sheet name="Graph 3" sheetId="11" r:id="rId10"/>
  </sheets>
  <definedNames>
    <definedName name="Graphique_3._Recettes_publicitaires_des_grands_médias__2005_2015">'Graph 3'!$A$1</definedName>
    <definedName name="_xlnm.Print_Area" localSheetId="6">Graph1!$A$1:$J$12</definedName>
    <definedName name="_xlnm.Print_Area" localSheetId="1">'Tab1'!$F$1:$G$19</definedName>
    <definedName name="_xlnm.Print_Area" localSheetId="2">'Tab2'!$F$1:$F$24</definedName>
    <definedName name="_xlnm.Print_Area" localSheetId="3">'Tab3'!$A$1:$J$1</definedName>
    <definedName name="_xlnm.Print_Area" localSheetId="4">'Tab4'!$F$1:$F$14</definedName>
    <definedName name="_xlnm.Print_Area" localSheetId="5">'Tab5'!$A$1:$J$16</definedName>
    <definedName name="_xlnm.Print_Area" localSheetId="7">'Tab6'!$F$1:$O$1</definedName>
  </definedNames>
  <calcPr calcId="152511"/>
</workbook>
</file>

<file path=xl/calcChain.xml><?xml version="1.0" encoding="utf-8"?>
<calcChain xmlns="http://schemas.openxmlformats.org/spreadsheetml/2006/main">
  <c r="B10" i="5" l="1"/>
  <c r="C18" i="5"/>
  <c r="C11" i="4" l="1"/>
  <c r="B11" i="4"/>
  <c r="C11" i="2"/>
  <c r="B11" i="2"/>
  <c r="C6" i="3" l="1"/>
  <c r="B9" i="6" l="1"/>
  <c r="C8" i="6" s="1"/>
  <c r="C23" i="5"/>
  <c r="B23" i="5"/>
  <c r="C21" i="5"/>
  <c r="B21" i="5"/>
  <c r="B18" i="5"/>
  <c r="C10" i="5"/>
  <c r="D11" i="4"/>
  <c r="D10" i="4"/>
  <c r="D9" i="4"/>
  <c r="D8" i="4"/>
  <c r="D7" i="4"/>
  <c r="D6" i="4"/>
  <c r="B6" i="3"/>
  <c r="C9" i="2"/>
  <c r="B9" i="2"/>
  <c r="C4" i="2"/>
  <c r="B4" i="2"/>
  <c r="C5" i="6" l="1"/>
  <c r="B8" i="5"/>
  <c r="C8" i="5"/>
  <c r="B15" i="2"/>
  <c r="C15" i="2"/>
  <c r="D12" i="2" s="1"/>
  <c r="C7" i="6"/>
  <c r="C6" i="6"/>
  <c r="C9" i="6"/>
  <c r="D7" i="2" l="1"/>
  <c r="D4" i="2"/>
  <c r="D11" i="2"/>
  <c r="D13" i="2"/>
  <c r="D8" i="2"/>
  <c r="D9" i="2"/>
  <c r="D5" i="2"/>
  <c r="D15" i="2"/>
  <c r="D10" i="2"/>
  <c r="D6" i="2"/>
</calcChain>
</file>

<file path=xl/comments1.xml><?xml version="1.0" encoding="utf-8"?>
<comments xmlns="http://schemas.openxmlformats.org/spreadsheetml/2006/main">
  <authors>
    <author>edwige.millery</author>
  </authors>
  <commentList>
    <comment ref="D4" authorId="0" shapeId="0">
      <text>
        <r>
          <rPr>
            <b/>
            <sz val="9"/>
            <color indexed="81"/>
            <rFont val="Tahoma"/>
            <family val="2"/>
          </rPr>
          <t>edwige.millery:</t>
        </r>
        <r>
          <rPr>
            <sz val="9"/>
            <color indexed="81"/>
            <rFont val="Tahoma"/>
            <family val="2"/>
          </rPr>
          <t xml:space="preserve">
Pourquoi ne classe-t-on pas par ordre décroissant de contribution ? Ce classement répond-il à un ordre précis ?</t>
        </r>
      </text>
    </comment>
    <comment ref="E4" authorId="0" shapeId="0">
      <text>
        <r>
          <rPr>
            <b/>
            <sz val="9"/>
            <color indexed="81"/>
            <rFont val="Tahoma"/>
            <family val="2"/>
          </rPr>
          <t>edwige.millery:</t>
        </r>
        <r>
          <rPr>
            <sz val="9"/>
            <color indexed="81"/>
            <rFont val="Tahoma"/>
            <family val="2"/>
          </rPr>
          <t xml:space="preserve">
</t>
        </r>
      </text>
    </comment>
  </commentList>
</comments>
</file>

<file path=xl/sharedStrings.xml><?xml version="1.0" encoding="utf-8"?>
<sst xmlns="http://schemas.openxmlformats.org/spreadsheetml/2006/main" count="206" uniqueCount="155">
  <si>
    <t>Financement de la culture</t>
  </si>
  <si>
    <t>en millions d'euros (crédits de paiement)</t>
  </si>
  <si>
    <t>en %</t>
  </si>
  <si>
    <t>Mission culture</t>
  </si>
  <si>
    <t>Programme 175 Patrimoines</t>
  </si>
  <si>
    <t>Programme 131 Création</t>
  </si>
  <si>
    <t>Programme 224 Transmission des savoirs et démocratisation de la culture</t>
  </si>
  <si>
    <t>Dont : titre 2 (dépenses de personnel :  fonctions de soutien communes du ministères)</t>
  </si>
  <si>
    <t>Mission recherche et enseignement supérieur</t>
  </si>
  <si>
    <t>Programme 186 Recherche culturelle et culture scientifique</t>
  </si>
  <si>
    <t>Mission médias, livres et industries culturelles</t>
  </si>
  <si>
    <t>Programme 180 Presse</t>
  </si>
  <si>
    <t>Programme 334 Livre et industries culturelles</t>
  </si>
  <si>
    <t>Total</t>
  </si>
  <si>
    <t>Tableau 2 : Crédits du budget général et budgets annexes des autres ministères,</t>
  </si>
  <si>
    <t>Millions d’euros</t>
  </si>
  <si>
    <t>Loi de finance initiale (LFI)</t>
  </si>
  <si>
    <t>Projet de loi de finances (PLF)</t>
  </si>
  <si>
    <t>Éducation nationale, enseignement supérieur et recherche</t>
  </si>
  <si>
    <t>dont enseignement scolaire</t>
  </si>
  <si>
    <t>dont enseignement supérieur et recherche</t>
  </si>
  <si>
    <t>Défense</t>
  </si>
  <si>
    <t>Sports, Jeunesse, Éducation populaire et Vie associative</t>
  </si>
  <si>
    <t>Intérieur</t>
  </si>
  <si>
    <t>Justice</t>
  </si>
  <si>
    <t>Outre-mer</t>
  </si>
  <si>
    <t>Services du Premier Ministre</t>
  </si>
  <si>
    <t>Droits des femmes</t>
  </si>
  <si>
    <t>nc</t>
  </si>
  <si>
    <t>Note : crédits de paiement.</t>
  </si>
  <si>
    <t>(Loi de finances initiales, LFI)</t>
  </si>
  <si>
    <t>(Projet de loi de finances, PLF)</t>
  </si>
  <si>
    <t>en millions d’euros</t>
  </si>
  <si>
    <t>en %</t>
  </si>
  <si>
    <t>Avances à l’audiovisuel public (France Télévisions essentiellement)</t>
  </si>
  <si>
    <t>Livre et industries culturelles</t>
  </si>
  <si>
    <t>Patrimoine</t>
  </si>
  <si>
    <t>Presse</t>
  </si>
  <si>
    <t>Création</t>
  </si>
  <si>
    <t>Total domaine de la culture et de la communication</t>
  </si>
  <si>
    <t>Comptes de concours financiers</t>
  </si>
  <si>
    <t>Avances à l'audiovisuel public (ministère des Finances et des Comptes Publics)</t>
  </si>
  <si>
    <t>Recettes fiscales affectées à des personnes morales autres que l'État</t>
  </si>
  <si>
    <t>Bénéficiaires</t>
  </si>
  <si>
    <t>Centre national du cinéma et de l’image animée (CNC)</t>
  </si>
  <si>
    <t>Taxe sur les services de télévision</t>
  </si>
  <si>
    <t>Taxe sur les entrées en salles de cinéma (TSA)</t>
  </si>
  <si>
    <t>Cotisation des entreprises cinématographiques</t>
  </si>
  <si>
    <t>Taxes sur l'édition vidéo et la VàD</t>
  </si>
  <si>
    <t>Taxe et prélèvements spéciaux au titre des films pornographiques ou d'incitation à la violence</t>
  </si>
  <si>
    <t>Institut national de recherche en archéologie préventive (INRAP)</t>
  </si>
  <si>
    <t>Centre national du livre (CNL)</t>
  </si>
  <si>
    <t>Taxe sur les appareils de reproduction ou d'impression</t>
  </si>
  <si>
    <t>Taxe sur l'édition des ouvrages de librairie</t>
  </si>
  <si>
    <t>Centre national de la chanson, des variétés et du jazz (CNV)</t>
  </si>
  <si>
    <t>Taxes sur les spectacles de variétés</t>
  </si>
  <si>
    <t>Association pour le soutien du théâtre privé (ASTP)</t>
  </si>
  <si>
    <t>Taxe sur les spectacles au profit de l'ASTP (association pour le soutien du théâtre privé)</t>
  </si>
  <si>
    <t>Régions</t>
  </si>
  <si>
    <t>Départements</t>
  </si>
  <si>
    <t>Communes (**)</t>
  </si>
  <si>
    <t>Intercommunalités (***)</t>
  </si>
  <si>
    <t>(*) Dépenses consolidées, sans doubles comptes entre collectivités.</t>
  </si>
  <si>
    <t>Taux d’effort culturel</t>
  </si>
  <si>
    <t>Dépense moyenne culturelle</t>
  </si>
  <si>
    <t>Communes (*)</t>
  </si>
  <si>
    <t>Intercommunalités (**)</t>
  </si>
  <si>
    <t>Taux d’effort culturel : poids des dépenses culturelles dans l’ensemble des dépenses.</t>
  </si>
  <si>
    <t>NB : ces données incluent les Dom.</t>
  </si>
  <si>
    <t>en % du total des dépenses culturelles</t>
  </si>
  <si>
    <t>Communes</t>
  </si>
  <si>
    <t>Intercommunalités</t>
  </si>
  <si>
    <t>Ensemble des collectivités</t>
  </si>
  <si>
    <t>Conservation et diffusion des patrimoines</t>
  </si>
  <si>
    <t>Bibliothèques et médiathèques</t>
  </si>
  <si>
    <t>n.d.</t>
  </si>
  <si>
    <t>Musées</t>
  </si>
  <si>
    <t>Archives</t>
  </si>
  <si>
    <t>Entretien du patrimoine culturel</t>
  </si>
  <si>
    <t>Expression artistique et activités culturelles</t>
  </si>
  <si>
    <t>Expression lyrique et chorégraphique</t>
  </si>
  <si>
    <t>Théâtres</t>
  </si>
  <si>
    <t>Cinémas et autres salles de spectacles</t>
  </si>
  <si>
    <t>Arts plastiques et autres activités artistiques</t>
  </si>
  <si>
    <t>Action culturelle</t>
  </si>
  <si>
    <t>n.d. Données non-disponibles (les nomenclatures comptables des départements et régions sont moins détaillées que celles du bloc communal).</t>
  </si>
  <si>
    <t>Champ : ces données incluent les Dom.</t>
  </si>
  <si>
    <t>(1) hors redevances et taxes fiscales affectées au financement de la culture et de la communication et hors dépenses fiscales en matière de culture et de communication</t>
  </si>
  <si>
    <t>(2) données France Métropolitaine</t>
  </si>
  <si>
    <t>Note 1.</t>
  </si>
  <si>
    <t>Note 2.</t>
  </si>
  <si>
    <t>Note 3.</t>
  </si>
  <si>
    <t>Télévision</t>
  </si>
  <si>
    <t>Radio</t>
  </si>
  <si>
    <t>Cinéma</t>
  </si>
  <si>
    <t>affectés à la Culture et à la Communication, 2016-2017</t>
  </si>
  <si>
    <t>Affaires étrangères</t>
  </si>
  <si>
    <t xml:space="preserve">Environnement, Energie et Mer </t>
  </si>
  <si>
    <t>Source : ministère des Finances et des Comptes Publics, 2017</t>
  </si>
  <si>
    <t>Tableau 1 - Budget du Ministère de la Culture et de la Communication, 2016-2017 (loi de finances initiales, LFI)</t>
  </si>
  <si>
    <t>-</t>
  </si>
  <si>
    <t>Tableau 3 : Dépenses fiscales en matière de culture et de communication, 2016-2017</t>
  </si>
  <si>
    <t>Tableau 4 : Redevances et taxes fiscales affectées au financement de la culture et de la communication , 2016-2017</t>
  </si>
  <si>
    <t>Graphique 3 : Recettes publicitaires des grands médias, 2005-2015</t>
  </si>
  <si>
    <t>Millions d'euros constants 2015</t>
  </si>
  <si>
    <t>Evolution 2015</t>
  </si>
  <si>
    <t>Recettes publicitaires hors taxes nettes, c'est-à-dire après déduction des remises professionnelles, hors échanges de marchandises, petites annonces de presse incluses.</t>
  </si>
  <si>
    <t>Non compris : publicité extérieure, annuaires, Internet (display, search et mobile), courrier publicitaire et imprimés sans adresse.</t>
  </si>
  <si>
    <t>Redevance d'archéologie préventive (1)</t>
  </si>
  <si>
    <t>(**) Hors communes de moins de 3 500 habitants.</t>
  </si>
  <si>
    <t>(***) Hors intercommunalités ne comprenant que des communes de moins de 3 500 habitants.</t>
  </si>
  <si>
    <t>Graphique 1 : Taux d’effort culturel des collectivités territoriales et dépense moyenne culturelle par habitant en 2014</t>
  </si>
  <si>
    <t>(**) Hors intercommunalités ne comprenant que des communes de moins de 3 500 habitants.</t>
  </si>
  <si>
    <t>(*) Hors communes de moins de 3 500 habitants.</t>
  </si>
  <si>
    <t xml:space="preserve">Note : ces données incluent les Dom. </t>
  </si>
  <si>
    <t>11,9 €/hab.</t>
  </si>
  <si>
    <t>20,7 €/hab.</t>
  </si>
  <si>
    <t>132,8 €/hab.</t>
  </si>
  <si>
    <t>39,8 €/hab.</t>
  </si>
  <si>
    <t>Autres</t>
  </si>
  <si>
    <t>Lecture : 37 % des dépenses culturelles des communes sont consacrées à la conservation et diffusion du patrimoine, 56 % à l’expression artistique et activités culturelles</t>
  </si>
  <si>
    <t>en millions d’euros constants 2016</t>
  </si>
  <si>
    <t>Villes de plus de 10 000 hab. (2)</t>
  </si>
  <si>
    <t>Budget du Ministère de la Culture et de la Communication (LFI)</t>
  </si>
  <si>
    <t>Crédits du budget général et budgets annexes des autres ministères (LFI)</t>
  </si>
  <si>
    <t>Départements (2)</t>
  </si>
  <si>
    <t>EPCI comportant au moins une ville de plus de 10 000 hab. (2)</t>
  </si>
  <si>
    <t>Régions (2)</t>
  </si>
  <si>
    <t>(1) En PLF 2017, la dotation versée à la Poste au titre de la compensation de la mission de service public de transport postal de la presse s'élève à 119M€</t>
  </si>
  <si>
    <t>(1) le programme 313 est supprimé dans le cadre du PLF 2017</t>
  </si>
  <si>
    <t>Graphique 3. Recettes publicitaires des grands médias, 2005-2015</t>
  </si>
  <si>
    <t>Graphique 2. Evolution des dépenses publiques en matière culturelle, 2002-2017</t>
  </si>
  <si>
    <t>Tableau 6. Répartition sectorielle des dépenses des collectivités territoriales en 2014</t>
  </si>
  <si>
    <t>Graphique 1. Taux d’effort culturel des collectivités territoriales et dépense moyenne culturelle par habitant en 2014</t>
  </si>
  <si>
    <t>Tableau 5. Dépenses culturelles des collectivités territoriales en 2014</t>
  </si>
  <si>
    <t>Tableau 4. Redevances et taxes fiscales affectées au financement de la culture et de la communication , 2016-2017</t>
  </si>
  <si>
    <t>Tableau 3. Dépenses fiscales en matière de culture et de communication, 2016-2017</t>
  </si>
  <si>
    <t>Tableau 2. Crédits du budget général et budgets annexes des autres ministères, affectés à la Culture et à la Communication, 2016-2017</t>
  </si>
  <si>
    <t>Tableau 1. Budget du Ministère de la Culture et de la Communication, 2016-2017 (loi de finances initiales, LFI)</t>
  </si>
  <si>
    <t>Source : Irep/France Pub/DEPS, Ministère de la Culture et de la Communication, 2016</t>
  </si>
  <si>
    <t>Finances, Comptes publics, Economie, Industrie et Numérique (1)</t>
  </si>
  <si>
    <t>(1) la redevance d'archéologie préventive est rebudgétisée en PLF 2016, les recettes publiques de l'Inrap étant dès lors assurées uniquement par des crédits budgétaires.</t>
  </si>
  <si>
    <t>Source : DEPS / ministère de la Culture et de la Communication, 2017</t>
  </si>
  <si>
    <t>Graphique 2 – Evolution des dépenses culturelles publiques en matière culturelle, 2002-2017</t>
  </si>
  <si>
    <t xml:space="preserve">Sources : ministère des Finances et des Comptes Publics / DEPS, ministère de la Culture et de la Communication, 2017 </t>
  </si>
  <si>
    <t>En 2009, la brusque hausse des crédits des autres ministères s’explique par la compensation par l’État de la suppression partielle de la publicité sur France Télévisions. L’État apporte à France Télévisions en 2009 une dotation complémentaire de 450 M€.</t>
  </si>
  <si>
    <t>A partir de loi de finances 2011, le périmètre budgétaire du ministère de la Culture et de la Communication comprend la missions Culture, la mission Médias, livre et industries culturelles et le programme "Recherche culturelle et culture scientifique". Il a été modifié par rapport aux années précédentes suite à la redéfinition de ses missions et de sa réorganisation comme ont été modifiées les répartitions entre les différentes actions. Les crédits 2010 ont été retraitées dans ce nouveau schéma. de la mission interministérielle "Recherche et enseignement supérieur".</t>
  </si>
  <si>
    <t>Les dépenses des différents niveaux de collectivités territoriales ne doivent pas être additionnées, à cause de la présence de doubles-comptes liés à l'existence de transferts entre les collectivités au titre de la culture (une subvention culturelle accordée à une collectivité par une autre collectivité est comptabilisée au titre des dépenses culturelles des deux collectivités concernées, sauf à soustraire des dépenses de la collectivité bénéficiaire la subvention qu'elle a reçue).</t>
  </si>
  <si>
    <t xml:space="preserve">Note 4. Jusqu’en 2014, les dépenses culturelles des collectivités territoriales (régions, départements, intercommunalités, communes) étaient calculées tous les quatre ans, par une enquête auprès des collectivités qui venait compléter la saisie de leurs comptes administratifs (comptes de gestion en 2014). Après 2014, les données relatives aux dépenses culturelles des collectivités territoriales sont des données estimées,  issues des comptes de gestion des collectivités. </t>
  </si>
  <si>
    <t>Source : Irep/France Pub/DEPS, Ministère de la Culture et de la Communication, 2017</t>
  </si>
  <si>
    <r>
      <t xml:space="preserve">Programme 313 Contribution à l'audiovisuel et à la diversité radiophonique </t>
    </r>
    <r>
      <rPr>
        <i/>
        <sz val="8"/>
        <rFont val="Arial"/>
        <family val="2"/>
      </rPr>
      <t>(1)</t>
    </r>
  </si>
  <si>
    <r>
      <t xml:space="preserve">Tableau 5 : </t>
    </r>
    <r>
      <rPr>
        <b/>
        <sz val="8"/>
        <rFont val="Arial"/>
        <family val="2"/>
      </rPr>
      <t>Dépenses culturelles des collectivités territoriales en 2014</t>
    </r>
  </si>
  <si>
    <r>
      <t xml:space="preserve">Montant des dépenses culturelles </t>
    </r>
    <r>
      <rPr>
        <sz val="8"/>
        <rFont val="Arial"/>
        <family val="2"/>
      </rPr>
      <t>(en millions d'euros *)</t>
    </r>
  </si>
  <si>
    <r>
      <t>Part dans les dépenses culturelles des collectivités territoriales</t>
    </r>
    <r>
      <rPr>
        <sz val="8"/>
        <rFont val="Arial"/>
        <family val="2"/>
      </rPr>
      <t>(en %)</t>
    </r>
  </si>
  <si>
    <r>
      <t xml:space="preserve">Tableau 6 : </t>
    </r>
    <r>
      <rPr>
        <b/>
        <sz val="8"/>
        <rFont val="Arial"/>
        <family val="2"/>
      </rPr>
      <t>Répartition sectorielle des dépenses culturelles des collectivités territoriales en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</si>
</sst>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 * #,##0.00&quot;    &quot;;\-* #,##0.00&quot;    &quot;;\ * \-#&quot;    &quot;;@\ "/>
    <numFmt numFmtId="167" formatCode="0.0%"/>
  </numFmts>
  <fonts count="14" x14ac:knownFonts="1">
    <font>
      <sz val="10"/>
      <name val="Arial"/>
      <family val="2"/>
    </font>
    <font>
      <b/>
      <sz val="8"/>
      <name val="Arial"/>
      <family val="2"/>
    </font>
    <font>
      <b/>
      <sz val="8"/>
      <color rgb="FF000000"/>
      <name val="Arial"/>
      <family val="2"/>
    </font>
    <font>
      <i/>
      <sz val="8"/>
      <name val="Arial"/>
      <family val="2"/>
    </font>
    <font>
      <sz val="8"/>
      <color rgb="FF000000"/>
      <name val="Arial"/>
      <family val="2"/>
    </font>
    <font>
      <sz val="8"/>
      <name val="Arial"/>
      <family val="2"/>
    </font>
    <font>
      <i/>
      <sz val="8"/>
      <color rgb="FF000000"/>
      <name val="Arial"/>
      <family val="2"/>
    </font>
    <font>
      <sz val="10"/>
      <name val="Arial"/>
      <family val="2"/>
    </font>
    <font>
      <sz val="10"/>
      <name val="Arial"/>
      <family val="2"/>
    </font>
    <font>
      <sz val="9"/>
      <color indexed="81"/>
      <name val="Tahoma"/>
      <family val="2"/>
    </font>
    <font>
      <b/>
      <sz val="9"/>
      <color indexed="81"/>
      <name val="Tahoma"/>
      <family val="2"/>
    </font>
    <font>
      <i/>
      <sz val="8"/>
      <color rgb="FF000000"/>
      <name val="Tahoma"/>
      <family val="2"/>
    </font>
    <font>
      <b/>
      <sz val="8"/>
      <color rgb="FF0000FF"/>
      <name val="Arial"/>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s>
  <cellStyleXfs count="7">
    <xf numFmtId="0" fontId="0" fillId="0" borderId="0"/>
    <xf numFmtId="166" fontId="7" fillId="0" borderId="0" applyBorder="0" applyAlignment="0" applyProtection="0"/>
    <xf numFmtId="9" fontId="7" fillId="0" borderId="0" applyBorder="0" applyAlignment="0" applyProtection="0"/>
    <xf numFmtId="0" fontId="7" fillId="0" borderId="0"/>
    <xf numFmtId="0" fontId="7" fillId="0" borderId="0"/>
    <xf numFmtId="9" fontId="8" fillId="0" borderId="0" applyFill="0" applyBorder="0" applyAlignment="0" applyProtection="0"/>
    <xf numFmtId="0" fontId="13" fillId="0" borderId="0" applyNumberFormat="0" applyFill="0" applyBorder="0" applyAlignment="0" applyProtection="0"/>
  </cellStyleXfs>
  <cellXfs count="161">
    <xf numFmtId="0" fontId="0" fillId="0" borderId="0" xfId="0"/>
    <xf numFmtId="0" fontId="1" fillId="0" borderId="0" xfId="0" applyFont="1"/>
    <xf numFmtId="0" fontId="2" fillId="0" borderId="0" xfId="0" applyFont="1"/>
    <xf numFmtId="0" fontId="3" fillId="0" borderId="0" xfId="0" applyFont="1" applyAlignment="1">
      <alignment horizontal="right" vertical="center"/>
    </xf>
    <xf numFmtId="0" fontId="4" fillId="0" borderId="0" xfId="0" applyFont="1" applyBorder="1" applyAlignment="1">
      <alignment horizontal="center" vertical="center" wrapText="1"/>
    </xf>
    <xf numFmtId="0" fontId="3" fillId="0" borderId="0" xfId="0" applyFont="1" applyBorder="1"/>
    <xf numFmtId="0" fontId="3" fillId="0" borderId="0" xfId="0" applyFont="1" applyAlignment="1">
      <alignment horizontal="right"/>
    </xf>
    <xf numFmtId="0" fontId="5" fillId="0" borderId="0" xfId="0" applyFont="1"/>
    <xf numFmtId="0" fontId="3" fillId="0" borderId="0" xfId="0" applyFont="1"/>
    <xf numFmtId="0" fontId="6" fillId="0" borderId="13" xfId="0" applyFont="1" applyBorder="1" applyAlignment="1">
      <alignment horizontal="left" vertical="center" wrapText="1"/>
    </xf>
    <xf numFmtId="0" fontId="3" fillId="0" borderId="13" xfId="0" applyFont="1" applyBorder="1" applyAlignment="1">
      <alignment vertical="center"/>
    </xf>
    <xf numFmtId="3" fontId="6" fillId="0" borderId="13" xfId="1" applyNumberFormat="1" applyFont="1" applyBorder="1" applyAlignment="1" applyProtection="1">
      <alignment horizontal="right" vertical="center" wrapText="1"/>
    </xf>
    <xf numFmtId="0" fontId="6" fillId="0" borderId="12" xfId="0" applyFont="1" applyBorder="1" applyAlignment="1">
      <alignment horizontal="left" vertical="center" wrapText="1"/>
    </xf>
    <xf numFmtId="0" fontId="3" fillId="0" borderId="12" xfId="0" applyFont="1" applyBorder="1" applyAlignment="1">
      <alignment vertical="center"/>
    </xf>
    <xf numFmtId="0" fontId="4" fillId="0" borderId="0" xfId="0" applyFont="1"/>
    <xf numFmtId="0" fontId="5" fillId="0" borderId="0" xfId="0" applyFont="1" applyBorder="1" applyAlignment="1">
      <alignment horizontal="left"/>
    </xf>
    <xf numFmtId="0" fontId="1" fillId="0" borderId="0" xfId="0" applyFont="1" applyAlignment="1">
      <alignment horizontal="center"/>
    </xf>
    <xf numFmtId="167" fontId="5" fillId="0" borderId="0" xfId="5" applyNumberFormat="1" applyFont="1" applyAlignment="1">
      <alignment horizontal="center"/>
    </xf>
    <xf numFmtId="0" fontId="5" fillId="2" borderId="0" xfId="0" applyFont="1" applyFill="1"/>
    <xf numFmtId="0" fontId="3" fillId="2" borderId="0" xfId="0" applyFont="1" applyFill="1" applyBorder="1"/>
    <xf numFmtId="167" fontId="3" fillId="0" borderId="0" xfId="0" applyNumberFormat="1" applyFont="1" applyBorder="1"/>
    <xf numFmtId="0" fontId="3"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4" fillId="0" borderId="0" xfId="0" applyFont="1" applyAlignment="1">
      <alignment horizontal="center" vertical="center" wrapText="1"/>
    </xf>
    <xf numFmtId="0" fontId="1" fillId="0" borderId="0" xfId="0" applyFont="1" applyAlignment="1">
      <alignment horizontal="left" vertical="center"/>
    </xf>
    <xf numFmtId="164" fontId="1" fillId="0" borderId="0" xfId="0" applyNumberFormat="1" applyFont="1" applyAlignment="1">
      <alignment horizontal="right" vertical="center"/>
    </xf>
    <xf numFmtId="165" fontId="1" fillId="0" borderId="0" xfId="0" applyNumberFormat="1" applyFont="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vertical="center"/>
    </xf>
    <xf numFmtId="0" fontId="5" fillId="0" borderId="0" xfId="0" applyFont="1" applyAlignment="1">
      <alignment horizontal="left" vertical="center"/>
    </xf>
    <xf numFmtId="164" fontId="5" fillId="0" borderId="0" xfId="0" applyNumberFormat="1" applyFont="1" applyBorder="1" applyAlignment="1">
      <alignment horizontal="right" vertical="center"/>
    </xf>
    <xf numFmtId="164" fontId="5" fillId="0" borderId="0" xfId="0" applyNumberFormat="1" applyFont="1" applyBorder="1" applyAlignment="1">
      <alignment horizontal="right" vertical="center" wrapText="1"/>
    </xf>
    <xf numFmtId="165" fontId="5" fillId="0" borderId="0" xfId="0" applyNumberFormat="1" applyFont="1" applyAlignment="1">
      <alignment horizontal="right" vertical="center"/>
    </xf>
    <xf numFmtId="166" fontId="1" fillId="0" borderId="0" xfId="1" applyFont="1" applyBorder="1" applyAlignment="1" applyProtection="1"/>
    <xf numFmtId="164" fontId="5" fillId="0" borderId="0" xfId="0" applyNumberFormat="1" applyFont="1" applyAlignment="1">
      <alignment horizontal="right" vertical="center"/>
    </xf>
    <xf numFmtId="164" fontId="5" fillId="0" borderId="0" xfId="0" applyNumberFormat="1" applyFont="1" applyAlignment="1">
      <alignment horizontal="right" vertical="center" wrapText="1"/>
    </xf>
    <xf numFmtId="164" fontId="5" fillId="0" borderId="0" xfId="0" applyNumberFormat="1" applyFont="1"/>
    <xf numFmtId="3" fontId="4" fillId="0" borderId="0" xfId="1" applyNumberFormat="1" applyFont="1" applyBorder="1" applyAlignment="1" applyProtection="1">
      <alignment horizontal="center" vertical="center" wrapText="1"/>
    </xf>
    <xf numFmtId="3" fontId="4" fillId="0" borderId="0" xfId="1" applyNumberFormat="1" applyFont="1" applyBorder="1" applyAlignment="1" applyProtection="1">
      <alignment horizontal="right"/>
    </xf>
    <xf numFmtId="0" fontId="4" fillId="0" borderId="0" xfId="0" applyFont="1" applyBorder="1"/>
    <xf numFmtId="0" fontId="5" fillId="0" borderId="0" xfId="0" applyFont="1" applyBorder="1"/>
    <xf numFmtId="0" fontId="3" fillId="0" borderId="0" xfId="0" applyFont="1" applyAlignment="1">
      <alignment horizontal="left" vertical="center"/>
    </xf>
    <xf numFmtId="164" fontId="3" fillId="0" borderId="0" xfId="0" applyNumberFormat="1" applyFont="1" applyAlignment="1">
      <alignment horizontal="right" vertical="center" wrapText="1"/>
    </xf>
    <xf numFmtId="164" fontId="3" fillId="0" borderId="0" xfId="0" applyNumberFormat="1" applyFont="1" applyAlignment="1">
      <alignment horizontal="right" vertical="center"/>
    </xf>
    <xf numFmtId="165" fontId="3" fillId="0" borderId="0" xfId="0" applyNumberFormat="1" applyFont="1" applyAlignment="1">
      <alignment horizontal="right" vertical="center"/>
    </xf>
    <xf numFmtId="3" fontId="2" fillId="0" borderId="0" xfId="1" applyNumberFormat="1" applyFont="1" applyBorder="1" applyAlignment="1" applyProtection="1">
      <alignment horizontal="center" vertical="center"/>
    </xf>
    <xf numFmtId="3" fontId="2" fillId="0" borderId="0" xfId="1" applyNumberFormat="1" applyFont="1" applyBorder="1" applyAlignment="1" applyProtection="1">
      <alignment horizontal="right"/>
    </xf>
    <xf numFmtId="164" fontId="5" fillId="0" borderId="0" xfId="0" applyNumberFormat="1" applyFont="1" applyAlignment="1">
      <alignment horizontal="center" vertical="center"/>
    </xf>
    <xf numFmtId="165" fontId="5" fillId="0" borderId="0" xfId="0" applyNumberFormat="1" applyFont="1" applyAlignment="1">
      <alignment horizontal="center" vertical="center"/>
    </xf>
    <xf numFmtId="165" fontId="1" fillId="0" borderId="0" xfId="2" applyNumberFormat="1" applyFont="1" applyBorder="1" applyAlignment="1" applyProtection="1">
      <alignment horizontal="right" vertical="center"/>
    </xf>
    <xf numFmtId="164" fontId="5" fillId="0" borderId="0" xfId="0" applyNumberFormat="1" applyFont="1" applyAlignment="1">
      <alignment horizontal="right"/>
    </xf>
    <xf numFmtId="0" fontId="2" fillId="0" borderId="0" xfId="0" applyFont="1" applyAlignment="1">
      <alignment horizontal="center"/>
    </xf>
    <xf numFmtId="0" fontId="1" fillId="0" borderId="1" xfId="3" applyFont="1" applyBorder="1"/>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0" xfId="3" applyFont="1"/>
    <xf numFmtId="164" fontId="1" fillId="0" borderId="0" xfId="3" applyNumberFormat="1" applyFont="1"/>
    <xf numFmtId="164" fontId="2" fillId="0" borderId="2" xfId="3" applyNumberFormat="1" applyFont="1" applyBorder="1"/>
    <xf numFmtId="0" fontId="5" fillId="0" borderId="0" xfId="3" applyFont="1"/>
    <xf numFmtId="164" fontId="5" fillId="0" borderId="0" xfId="3" applyNumberFormat="1" applyFont="1"/>
    <xf numFmtId="164" fontId="4" fillId="0" borderId="0" xfId="0" applyNumberFormat="1" applyFont="1"/>
    <xf numFmtId="0" fontId="3" fillId="0" borderId="0" xfId="3" applyFont="1" applyAlignment="1">
      <alignment horizontal="right"/>
    </xf>
    <xf numFmtId="164" fontId="3" fillId="0" borderId="0" xfId="3" applyNumberFormat="1" applyFont="1" applyAlignment="1">
      <alignment horizontal="right"/>
    </xf>
    <xf numFmtId="164" fontId="6" fillId="0" borderId="0" xfId="0" applyNumberFormat="1" applyFont="1"/>
    <xf numFmtId="0" fontId="4" fillId="0" borderId="0" xfId="3" applyFont="1"/>
    <xf numFmtId="0" fontId="5" fillId="0" borderId="0" xfId="4" applyFont="1"/>
    <xf numFmtId="0" fontId="5" fillId="0" borderId="1" xfId="3" applyFont="1" applyBorder="1"/>
    <xf numFmtId="164" fontId="5" fillId="0" borderId="1" xfId="3" applyNumberFormat="1" applyFont="1" applyBorder="1"/>
    <xf numFmtId="0" fontId="4" fillId="0" borderId="1" xfId="0" applyFont="1" applyBorder="1" applyAlignment="1">
      <alignment horizontal="right"/>
    </xf>
    <xf numFmtId="0" fontId="5" fillId="0" borderId="0" xfId="3" applyFont="1" applyBorder="1"/>
    <xf numFmtId="164" fontId="5" fillId="0" borderId="0" xfId="3" applyNumberFormat="1" applyFont="1" applyBorder="1"/>
    <xf numFmtId="0" fontId="5" fillId="0" borderId="3" xfId="0" applyFont="1" applyBorder="1"/>
    <xf numFmtId="0" fontId="2" fillId="0" borderId="2" xfId="0" applyFont="1" applyBorder="1" applyAlignment="1">
      <alignment horizontal="center"/>
    </xf>
    <xf numFmtId="0" fontId="1" fillId="0" borderId="4" xfId="0" applyFont="1" applyBorder="1" applyAlignment="1">
      <alignment horizontal="center" vertical="center"/>
    </xf>
    <xf numFmtId="0" fontId="5" fillId="0" borderId="5" xfId="0" applyFont="1" applyBorder="1"/>
    <xf numFmtId="0" fontId="2"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1" fillId="2" borderId="0" xfId="0" applyFont="1" applyFill="1" applyBorder="1" applyAlignment="1">
      <alignment horizontal="center"/>
    </xf>
    <xf numFmtId="0" fontId="3" fillId="0" borderId="6" xfId="0" applyFont="1" applyBorder="1" applyAlignment="1">
      <alignment horizontal="center"/>
    </xf>
    <xf numFmtId="0" fontId="5" fillId="0" borderId="5" xfId="0" applyFont="1" applyBorder="1" applyAlignment="1">
      <alignment horizontal="left" wrapText="1"/>
    </xf>
    <xf numFmtId="0" fontId="4" fillId="2" borderId="0" xfId="0" applyFont="1" applyFill="1" applyBorder="1" applyAlignment="1">
      <alignment horizontal="center" wrapText="1"/>
    </xf>
    <xf numFmtId="0" fontId="5" fillId="2" borderId="0" xfId="0" applyFont="1" applyFill="1" applyBorder="1" applyAlignment="1">
      <alignment horizontal="center"/>
    </xf>
    <xf numFmtId="1" fontId="5" fillId="0" borderId="6" xfId="0" applyNumberFormat="1" applyFont="1" applyBorder="1" applyAlignment="1">
      <alignment horizontal="center"/>
    </xf>
    <xf numFmtId="0" fontId="4" fillId="0" borderId="5" xfId="0" applyFont="1" applyBorder="1"/>
    <xf numFmtId="0" fontId="4" fillId="0" borderId="0" xfId="0" applyFont="1" applyBorder="1" applyAlignment="1">
      <alignment horizontal="center"/>
    </xf>
    <xf numFmtId="0" fontId="5" fillId="0" borderId="0" xfId="0" applyFont="1" applyBorder="1" applyAlignment="1">
      <alignment horizontal="center"/>
    </xf>
    <xf numFmtId="0" fontId="1" fillId="0" borderId="7" xfId="0" applyFont="1" applyBorder="1"/>
    <xf numFmtId="3" fontId="2" fillId="0" borderId="1" xfId="0" applyNumberFormat="1" applyFont="1" applyBorder="1" applyAlignment="1">
      <alignment horizontal="center"/>
    </xf>
    <xf numFmtId="3" fontId="1" fillId="0" borderId="1" xfId="0" applyNumberFormat="1" applyFont="1" applyBorder="1" applyAlignment="1">
      <alignment horizontal="center"/>
    </xf>
    <xf numFmtId="1" fontId="1" fillId="0" borderId="8" xfId="0" applyNumberFormat="1" applyFont="1" applyBorder="1" applyAlignment="1">
      <alignment horizontal="center"/>
    </xf>
    <xf numFmtId="0" fontId="2" fillId="0" borderId="0" xfId="3" applyFont="1" applyAlignment="1">
      <alignment horizontal="left" vertical="center" wrapText="1"/>
    </xf>
    <xf numFmtId="0" fontId="12" fillId="0" borderId="0" xfId="0" applyFont="1" applyAlignment="1">
      <alignment horizontal="center"/>
    </xf>
    <xf numFmtId="0" fontId="2" fillId="0" borderId="0" xfId="3" applyFont="1" applyAlignment="1">
      <alignment horizontal="left" vertical="center" wrapText="1"/>
    </xf>
    <xf numFmtId="0" fontId="12" fillId="0" borderId="0" xfId="3" applyFont="1" applyAlignment="1">
      <alignment horizontal="left" vertical="center" wrapText="1"/>
    </xf>
    <xf numFmtId="1" fontId="1" fillId="0" borderId="0" xfId="3" applyNumberFormat="1" applyFont="1" applyAlignment="1">
      <alignment horizontal="center"/>
    </xf>
    <xf numFmtId="0" fontId="1" fillId="0" borderId="2" xfId="3" applyFont="1" applyBorder="1"/>
    <xf numFmtId="0" fontId="5" fillId="0" borderId="2" xfId="3" applyFont="1" applyBorder="1"/>
    <xf numFmtId="9" fontId="4" fillId="0" borderId="2" xfId="2" applyFont="1" applyBorder="1" applyAlignment="1" applyProtection="1"/>
    <xf numFmtId="164" fontId="2" fillId="0" borderId="0" xfId="0" applyNumberFormat="1" applyFont="1"/>
    <xf numFmtId="165" fontId="1" fillId="0" borderId="0" xfId="3" applyNumberFormat="1" applyFont="1" applyAlignment="1">
      <alignment horizontal="right"/>
    </xf>
    <xf numFmtId="165" fontId="2" fillId="0" borderId="0" xfId="3" applyNumberFormat="1" applyFont="1"/>
    <xf numFmtId="165" fontId="2" fillId="0" borderId="0" xfId="3" applyNumberFormat="1" applyFont="1" applyAlignment="1">
      <alignment horizontal="right"/>
    </xf>
    <xf numFmtId="0" fontId="3" fillId="0" borderId="0" xfId="3" applyFont="1"/>
    <xf numFmtId="165" fontId="3" fillId="0" borderId="0" xfId="3" applyNumberFormat="1" applyFont="1" applyBorder="1"/>
    <xf numFmtId="165" fontId="6" fillId="0" borderId="0" xfId="0" applyNumberFormat="1" applyFont="1"/>
    <xf numFmtId="165" fontId="5" fillId="0" borderId="0" xfId="0" applyNumberFormat="1" applyFont="1"/>
    <xf numFmtId="165" fontId="1" fillId="2" borderId="0" xfId="3" applyNumberFormat="1" applyFont="1" applyFill="1" applyBorder="1" applyAlignment="1">
      <alignment horizontal="right"/>
    </xf>
    <xf numFmtId="165" fontId="2" fillId="2" borderId="0" xfId="0" applyNumberFormat="1" applyFont="1" applyFill="1" applyAlignment="1">
      <alignment horizontal="right"/>
    </xf>
    <xf numFmtId="0" fontId="3" fillId="0" borderId="0" xfId="3" applyFont="1" applyBorder="1"/>
    <xf numFmtId="165" fontId="3" fillId="2" borderId="0" xfId="3" applyNumberFormat="1" applyFont="1" applyFill="1" applyBorder="1" applyAlignment="1">
      <alignment horizontal="right"/>
    </xf>
    <xf numFmtId="165" fontId="6" fillId="2" borderId="0" xfId="0" applyNumberFormat="1" applyFont="1" applyFill="1" applyAlignment="1">
      <alignment horizontal="right"/>
    </xf>
    <xf numFmtId="0" fontId="1" fillId="0" borderId="0" xfId="3" applyFont="1" applyBorder="1"/>
    <xf numFmtId="165" fontId="1" fillId="0" borderId="0" xfId="3" applyNumberFormat="1" applyFont="1" applyBorder="1"/>
    <xf numFmtId="165" fontId="6" fillId="0" borderId="0" xfId="0" applyNumberFormat="1" applyFont="1" applyAlignment="1">
      <alignment horizontal="right"/>
    </xf>
    <xf numFmtId="165" fontId="2" fillId="0" borderId="0" xfId="3" applyNumberFormat="1" applyFont="1" applyBorder="1"/>
    <xf numFmtId="165" fontId="5" fillId="0" borderId="0" xfId="3" applyNumberFormat="1" applyFont="1" applyBorder="1"/>
    <xf numFmtId="165" fontId="5" fillId="0" borderId="1" xfId="3" applyNumberFormat="1" applyFont="1" applyBorder="1"/>
    <xf numFmtId="165" fontId="6" fillId="0" borderId="1" xfId="0" applyNumberFormat="1" applyFont="1" applyBorder="1"/>
    <xf numFmtId="165" fontId="6" fillId="0" borderId="0" xfId="0" applyNumberFormat="1" applyFont="1" applyBorder="1"/>
    <xf numFmtId="0" fontId="5" fillId="0" borderId="9" xfId="0" applyFont="1" applyBorder="1"/>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12" xfId="0" applyFont="1" applyBorder="1"/>
    <xf numFmtId="164" fontId="5" fillId="0" borderId="2" xfId="1" applyNumberFormat="1" applyFont="1" applyBorder="1" applyAlignment="1" applyProtection="1">
      <alignment horizontal="right" vertical="center" wrapText="1"/>
    </xf>
    <xf numFmtId="167" fontId="5" fillId="0" borderId="4" xfId="2" applyNumberFormat="1" applyFont="1" applyBorder="1" applyAlignment="1" applyProtection="1">
      <alignment horizontal="right" vertical="center" wrapText="1"/>
    </xf>
    <xf numFmtId="0" fontId="5" fillId="0" borderId="13" xfId="0" applyFont="1" applyBorder="1"/>
    <xf numFmtId="164" fontId="5" fillId="0" borderId="0" xfId="1" applyNumberFormat="1" applyFont="1" applyBorder="1" applyAlignment="1" applyProtection="1">
      <alignment horizontal="right" vertical="center" wrapText="1"/>
    </xf>
    <xf numFmtId="167" fontId="5" fillId="0" borderId="6" xfId="2" applyNumberFormat="1" applyFont="1" applyBorder="1" applyAlignment="1" applyProtection="1">
      <alignment horizontal="right" vertical="center" wrapText="1"/>
    </xf>
    <xf numFmtId="0" fontId="1" fillId="0" borderId="12" xfId="0" applyFont="1" applyBorder="1"/>
    <xf numFmtId="164" fontId="1" fillId="0" borderId="1" xfId="1" applyNumberFormat="1" applyFont="1" applyBorder="1" applyAlignment="1" applyProtection="1">
      <alignment horizontal="right"/>
    </xf>
    <xf numFmtId="167" fontId="1" fillId="0" borderId="8" xfId="2" applyNumberFormat="1" applyFont="1" applyBorder="1" applyAlignment="1" applyProtection="1">
      <alignment horizontal="right" vertical="center" wrapText="1"/>
    </xf>
    <xf numFmtId="0" fontId="1" fillId="0" borderId="0" xfId="0" applyFont="1" applyBorder="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left" vertical="center" wrapText="1"/>
    </xf>
    <xf numFmtId="167" fontId="5" fillId="0" borderId="2" xfId="1" applyNumberFormat="1" applyFont="1" applyBorder="1" applyAlignment="1" applyProtection="1">
      <alignment horizontal="right" vertical="center" wrapText="1"/>
    </xf>
    <xf numFmtId="167" fontId="5" fillId="0" borderId="0" xfId="1" applyNumberFormat="1" applyFont="1" applyBorder="1" applyAlignment="1" applyProtection="1">
      <alignment horizontal="right" vertical="center" wrapText="1"/>
    </xf>
    <xf numFmtId="167" fontId="5" fillId="0" borderId="1" xfId="1" applyNumberFormat="1" applyFont="1" applyBorder="1" applyAlignment="1" applyProtection="1">
      <alignment horizontal="right" vertical="center" wrapText="1"/>
    </xf>
    <xf numFmtId="167" fontId="5" fillId="0" borderId="8" xfId="2" applyNumberFormat="1" applyFont="1" applyBorder="1" applyAlignment="1" applyProtection="1">
      <alignment horizontal="right" vertical="center" wrapText="1"/>
    </xf>
    <xf numFmtId="0" fontId="1" fillId="0" borderId="14" xfId="0" applyFont="1" applyBorder="1"/>
    <xf numFmtId="0" fontId="1" fillId="0" borderId="14" xfId="0" applyFont="1" applyBorder="1" applyAlignment="1">
      <alignment horizontal="center" vertical="center"/>
    </xf>
    <xf numFmtId="0" fontId="1" fillId="0" borderId="14" xfId="0" applyFont="1" applyBorder="1" applyAlignment="1">
      <alignment horizontal="center" wrapText="1"/>
    </xf>
    <xf numFmtId="0" fontId="1" fillId="0" borderId="13" xfId="0" applyFont="1" applyBorder="1" applyAlignment="1">
      <alignment horizontal="left" vertical="center" wrapText="1"/>
    </xf>
    <xf numFmtId="0" fontId="1" fillId="0" borderId="13" xfId="0" applyFont="1" applyBorder="1" applyAlignment="1">
      <alignment vertical="center"/>
    </xf>
    <xf numFmtId="0" fontId="3" fillId="0" borderId="13" xfId="0" applyFont="1" applyBorder="1" applyAlignment="1">
      <alignment horizontal="right" vertical="center"/>
    </xf>
    <xf numFmtId="0" fontId="1" fillId="0" borderId="9" xfId="0" applyFont="1" applyBorder="1" applyAlignment="1">
      <alignment horizontal="left" vertical="center" wrapText="1"/>
    </xf>
    <xf numFmtId="0" fontId="1" fillId="0" borderId="9" xfId="0" applyFont="1" applyBorder="1" applyAlignment="1">
      <alignment vertical="center"/>
    </xf>
    <xf numFmtId="0" fontId="3" fillId="0" borderId="12" xfId="0" applyFont="1" applyBorder="1" applyAlignment="1">
      <alignment horizontal="right" vertical="center"/>
    </xf>
    <xf numFmtId="0" fontId="2" fillId="0" borderId="12" xfId="0" applyFont="1" applyBorder="1" applyAlignment="1">
      <alignment horizontal="left" vertical="center" wrapText="1"/>
    </xf>
    <xf numFmtId="0" fontId="1" fillId="0" borderId="12" xfId="0" applyFont="1" applyBorder="1" applyAlignment="1">
      <alignment vertical="center"/>
    </xf>
    <xf numFmtId="0" fontId="1" fillId="0" borderId="12" xfId="0" applyFont="1" applyBorder="1" applyAlignment="1">
      <alignment horizontal="right" vertical="center"/>
    </xf>
    <xf numFmtId="0" fontId="1" fillId="0" borderId="12" xfId="0" applyFont="1" applyBorder="1" applyAlignment="1">
      <alignment horizontal="left"/>
    </xf>
    <xf numFmtId="0" fontId="2" fillId="0" borderId="12" xfId="0" applyFont="1" applyBorder="1"/>
    <xf numFmtId="1" fontId="5" fillId="0" borderId="0" xfId="0" applyNumberFormat="1" applyFont="1"/>
    <xf numFmtId="3" fontId="5" fillId="0" borderId="0" xfId="0" applyNumberFormat="1" applyFont="1"/>
    <xf numFmtId="9" fontId="5" fillId="0" borderId="0" xfId="5" applyFont="1"/>
    <xf numFmtId="0" fontId="13" fillId="0" borderId="0" xfId="6"/>
  </cellXfs>
  <cellStyles count="7">
    <cellStyle name="Lien hypertexte" xfId="6" builtinId="8"/>
    <cellStyle name="Milliers" xfId="1" builtinId="3"/>
    <cellStyle name="Normal" xfId="0" builtinId="0"/>
    <cellStyle name="Normal_Effort financier des autres ministères" xfId="4"/>
    <cellStyle name="Pourcentage" xfId="2" builtinId="5"/>
    <cellStyle name="Pourcentage 2" xfId="5"/>
    <cellStyle name="Texte explicatif" xfId="3"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7E0021"/>
      <rgbColor rgb="FF008080"/>
      <rgbColor rgb="FF0000FF"/>
      <rgbColor rgb="FF00CCFF"/>
      <rgbColor rgb="FFCCFFFF"/>
      <rgbColor rgb="FFCCFFCC"/>
      <rgbColor rgb="FFFFFF99"/>
      <rgbColor rgb="FF83CAFF"/>
      <rgbColor rgb="FFFF99CC"/>
      <rgbColor rgb="FFCC99FF"/>
      <rgbColor rgb="FFFFCC99"/>
      <rgbColor rgb="FF3366FF"/>
      <rgbColor rgb="FF33CCCC"/>
      <rgbColor rgb="FF99CC00"/>
      <rgbColor rgb="FFFFD320"/>
      <rgbColor rgb="FFFF9900"/>
      <rgbColor rgb="FFFF420E"/>
      <rgbColor rgb="FF666699"/>
      <rgbColor rgb="FFB3B3B3"/>
      <rgbColor rgb="FF004586"/>
      <rgbColor rgb="FF579D1C"/>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'Graph 3'!$A$5</c:f>
              <c:strCache>
                <c:ptCount val="1"/>
                <c:pt idx="0">
                  <c:v>Total</c:v>
                </c:pt>
              </c:strCache>
            </c:strRef>
          </c:tx>
          <c:spPr>
            <a:ln w="19050" cap="rnd">
              <a:solidFill>
                <a:schemeClr val="accent1"/>
              </a:solidFill>
              <a:round/>
            </a:ln>
            <a:effectLst/>
          </c:spPr>
          <c:marker>
            <c:symbol val="none"/>
          </c:marker>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numRef>
              <c:f>'Graph 3'!$B$4:$L$4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xVal>
          <c:yVal>
            <c:numRef>
              <c:f>'Graph 3'!$B$5:$L$5</c:f>
              <c:numCache>
                <c:formatCode>#,##0</c:formatCode>
                <c:ptCount val="11"/>
                <c:pt idx="0">
                  <c:v>10273.988439306358</c:v>
                </c:pt>
                <c:pt idx="1">
                  <c:v>10552.7809307605</c:v>
                </c:pt>
                <c:pt idx="2">
                  <c:v>10392.134956988044</c:v>
                </c:pt>
                <c:pt idx="3">
                  <c:v>9668.6159844054564</c:v>
                </c:pt>
                <c:pt idx="4">
                  <c:v>8255.0843790566869</c:v>
                </c:pt>
                <c:pt idx="5">
                  <c:v>8386.8566567418111</c:v>
                </c:pt>
                <c:pt idx="6">
                  <c:v>8152.8066528066529</c:v>
                </c:pt>
                <c:pt idx="7">
                  <c:v>7515.5090003050946</c:v>
                </c:pt>
                <c:pt idx="8">
                  <c:v>7033.5313664283558</c:v>
                </c:pt>
                <c:pt idx="9">
                  <c:v>6718.046241617456</c:v>
                </c:pt>
                <c:pt idx="10">
                  <c:v>6569</c:v>
                </c:pt>
              </c:numCache>
            </c:numRef>
          </c:yVal>
          <c:smooth val="1"/>
        </c:ser>
        <c:ser>
          <c:idx val="1"/>
          <c:order val="1"/>
          <c:tx>
            <c:strRef>
              <c:f>'Graph 3'!$A$6</c:f>
              <c:strCache>
                <c:ptCount val="1"/>
                <c:pt idx="0">
                  <c:v>Presse</c:v>
                </c:pt>
              </c:strCache>
            </c:strRef>
          </c:tx>
          <c:spPr>
            <a:ln w="19050" cap="rnd">
              <a:solidFill>
                <a:schemeClr val="accent2"/>
              </a:solidFill>
              <a:round/>
            </a:ln>
            <a:effectLst/>
          </c:spPr>
          <c:marker>
            <c:symbol val="none"/>
          </c:marker>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numRef>
              <c:f>'Graph 3'!$B$4:$L$4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xVal>
          <c:yVal>
            <c:numRef>
              <c:f>'Graph 3'!$B$6:$L$6</c:f>
              <c:numCache>
                <c:formatCode>#,##0</c:formatCode>
                <c:ptCount val="11"/>
                <c:pt idx="0">
                  <c:v>5523.6994219653179</c:v>
                </c:pt>
                <c:pt idx="1">
                  <c:v>5530.0794551645859</c:v>
                </c:pt>
                <c:pt idx="2">
                  <c:v>5352.47458384538</c:v>
                </c:pt>
                <c:pt idx="3">
                  <c:v>4979.4238683127569</c:v>
                </c:pt>
                <c:pt idx="4">
                  <c:v>4056.6854175681528</c:v>
                </c:pt>
                <c:pt idx="5">
                  <c:v>3840.9187579753293</c:v>
                </c:pt>
                <c:pt idx="6">
                  <c:v>3632.0166320166322</c:v>
                </c:pt>
                <c:pt idx="7">
                  <c:v>3263.5004576426318</c:v>
                </c:pt>
                <c:pt idx="8">
                  <c:v>2959.4199979861041</c:v>
                </c:pt>
                <c:pt idx="9">
                  <c:v>2685.4168751876687</c:v>
                </c:pt>
                <c:pt idx="10">
                  <c:v>2525</c:v>
                </c:pt>
              </c:numCache>
            </c:numRef>
          </c:yVal>
          <c:smooth val="1"/>
        </c:ser>
        <c:ser>
          <c:idx val="2"/>
          <c:order val="2"/>
          <c:tx>
            <c:strRef>
              <c:f>'Graph 3'!$A$7</c:f>
              <c:strCache>
                <c:ptCount val="1"/>
                <c:pt idx="0">
                  <c:v>Télévision</c:v>
                </c:pt>
              </c:strCache>
            </c:strRef>
          </c:tx>
          <c:spPr>
            <a:ln w="19050" cap="rnd">
              <a:solidFill>
                <a:schemeClr val="accent3"/>
              </a:solidFill>
              <a:round/>
            </a:ln>
            <a:effectLst/>
          </c:spPr>
          <c:marker>
            <c:symbol val="none"/>
          </c:marker>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numRef>
              <c:f>'Graph 3'!$B$4:$L$4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xVal>
          <c:yVal>
            <c:numRef>
              <c:f>'Graph 3'!$B$7:$L$7</c:f>
              <c:numCache>
                <c:formatCode>#,##0</c:formatCode>
                <c:ptCount val="11"/>
                <c:pt idx="0">
                  <c:v>3741.0404624277453</c:v>
                </c:pt>
                <c:pt idx="1">
                  <c:v>3967.0828603859254</c:v>
                </c:pt>
                <c:pt idx="2">
                  <c:v>4040.8892861132836</c:v>
                </c:pt>
                <c:pt idx="3">
                  <c:v>3764.3491444661031</c:v>
                </c:pt>
                <c:pt idx="4">
                  <c:v>3347.0359151882308</c:v>
                </c:pt>
                <c:pt idx="5">
                  <c:v>3659.0812420246698</c:v>
                </c:pt>
                <c:pt idx="6">
                  <c:v>3634.0956340956341</c:v>
                </c:pt>
                <c:pt idx="7">
                  <c:v>3393.674361842774</c:v>
                </c:pt>
                <c:pt idx="8">
                  <c:v>3241.3654214077133</c:v>
                </c:pt>
                <c:pt idx="9">
                  <c:v>3224.902412170954</c:v>
                </c:pt>
                <c:pt idx="10">
                  <c:v>3242</c:v>
                </c:pt>
              </c:numCache>
            </c:numRef>
          </c:yVal>
          <c:smooth val="1"/>
        </c:ser>
        <c:ser>
          <c:idx val="3"/>
          <c:order val="3"/>
          <c:tx>
            <c:strRef>
              <c:f>'Graph 3'!$A$8</c:f>
              <c:strCache>
                <c:ptCount val="1"/>
                <c:pt idx="0">
                  <c:v>Radio</c:v>
                </c:pt>
              </c:strCache>
            </c:strRef>
          </c:tx>
          <c:spPr>
            <a:ln w="19050" cap="rnd">
              <a:solidFill>
                <a:schemeClr val="accent4"/>
              </a:solidFill>
              <a:round/>
            </a:ln>
            <a:effectLst/>
          </c:spPr>
          <c:marker>
            <c:symbol val="none"/>
          </c:marker>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numRef>
              <c:f>'Graph 3'!$B$4:$L$4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xVal>
          <c:yVal>
            <c:numRef>
              <c:f>'Graph 3'!$B$8:$L$8</c:f>
              <c:numCache>
                <c:formatCode>#,##0</c:formatCode>
                <c:ptCount val="11"/>
                <c:pt idx="0">
                  <c:v>919.07514450867063</c:v>
                </c:pt>
                <c:pt idx="1">
                  <c:v>962.54256526674237</c:v>
                </c:pt>
                <c:pt idx="2">
                  <c:v>899.34085577030487</c:v>
                </c:pt>
                <c:pt idx="3">
                  <c:v>843.6213991769547</c:v>
                </c:pt>
                <c:pt idx="4">
                  <c:v>768.06577239290345</c:v>
                </c:pt>
                <c:pt idx="5">
                  <c:v>791.15270097830705</c:v>
                </c:pt>
                <c:pt idx="6">
                  <c:v>777.54677754677755</c:v>
                </c:pt>
                <c:pt idx="7">
                  <c:v>751.55090003050952</c:v>
                </c:pt>
                <c:pt idx="8">
                  <c:v>741.11368442251535</c:v>
                </c:pt>
                <c:pt idx="9">
                  <c:v>726.65398858973083</c:v>
                </c:pt>
                <c:pt idx="10">
                  <c:v>720</c:v>
                </c:pt>
              </c:numCache>
            </c:numRef>
          </c:yVal>
          <c:smooth val="1"/>
        </c:ser>
        <c:ser>
          <c:idx val="4"/>
          <c:order val="4"/>
          <c:tx>
            <c:strRef>
              <c:f>'Graph 3'!$A$9</c:f>
              <c:strCache>
                <c:ptCount val="1"/>
                <c:pt idx="0">
                  <c:v>Cinéma</c:v>
                </c:pt>
              </c:strCache>
            </c:strRef>
          </c:tx>
          <c:spPr>
            <a:ln w="19050" cap="rnd">
              <a:solidFill>
                <a:schemeClr val="accent5"/>
              </a:solidFill>
              <a:round/>
            </a:ln>
            <a:effectLst/>
          </c:spPr>
          <c:marker>
            <c:symbol val="none"/>
          </c:marker>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numRef>
              <c:f>'Graph 3'!$B$4:$L$4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xVal>
          <c:yVal>
            <c:numRef>
              <c:f>'Graph 3'!$B$9:$L$9</c:f>
              <c:numCache>
                <c:formatCode>#,##0</c:formatCode>
                <c:ptCount val="11"/>
                <c:pt idx="0">
                  <c:v>90.173410404624278</c:v>
                </c:pt>
                <c:pt idx="1">
                  <c:v>93.076049943246318</c:v>
                </c:pt>
                <c:pt idx="2">
                  <c:v>99.430231259077189</c:v>
                </c:pt>
                <c:pt idx="3">
                  <c:v>81.221572449642622</c:v>
                </c:pt>
                <c:pt idx="4">
                  <c:v>83.297273907399401</c:v>
                </c:pt>
                <c:pt idx="5">
                  <c:v>95.703955763504894</c:v>
                </c:pt>
                <c:pt idx="6">
                  <c:v>109.14760914760915</c:v>
                </c:pt>
                <c:pt idx="7">
                  <c:v>106.78328078917929</c:v>
                </c:pt>
                <c:pt idx="8">
                  <c:v>91.632262612022956</c:v>
                </c:pt>
                <c:pt idx="9">
                  <c:v>81.072965669102189</c:v>
                </c:pt>
                <c:pt idx="10">
                  <c:v>82</c:v>
                </c:pt>
              </c:numCache>
            </c:numRef>
          </c:yVal>
          <c:smooth val="1"/>
        </c:ser>
        <c:dLbls>
          <c:showLegendKey val="0"/>
          <c:showVal val="0"/>
          <c:showCatName val="0"/>
          <c:showSerName val="0"/>
          <c:showPercent val="0"/>
          <c:showBubbleSize val="0"/>
        </c:dLbls>
        <c:axId val="154608352"/>
        <c:axId val="154608912"/>
      </c:scatterChart>
      <c:valAx>
        <c:axId val="154608352"/>
        <c:scaling>
          <c:orientation val="minMax"/>
          <c:max val="2015"/>
          <c:min val="200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54608912"/>
        <c:crosses val="autoZero"/>
        <c:crossBetween val="midCat"/>
      </c:valAx>
      <c:valAx>
        <c:axId val="154608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4608352"/>
        <c:crosses val="autoZero"/>
        <c:crossBetween val="midCat"/>
      </c:valAx>
      <c:spPr>
        <a:noFill/>
        <a:ln w="25400">
          <a:noFill/>
        </a:ln>
      </c:spPr>
    </c:plotArea>
    <c:legend>
      <c:legendPos val="r"/>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4</xdr:row>
      <xdr:rowOff>95250</xdr:rowOff>
    </xdr:from>
    <xdr:to>
      <xdr:col>8</xdr:col>
      <xdr:colOff>762000</xdr:colOff>
      <xdr:row>34</xdr:row>
      <xdr:rowOff>95250</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42950"/>
          <a:ext cx="10572750" cy="428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16</xdr:row>
      <xdr:rowOff>9525</xdr:rowOff>
    </xdr:from>
    <xdr:to>
      <xdr:col>16</xdr:col>
      <xdr:colOff>219075</xdr:colOff>
      <xdr:row>47</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zoomScaleNormal="100" workbookViewId="0">
      <selection activeCell="B21" sqref="B21"/>
    </sheetView>
  </sheetViews>
  <sheetFormatPr baseColWidth="10" defaultColWidth="9.140625" defaultRowHeight="11.25" x14ac:dyDescent="0.2"/>
  <cols>
    <col min="1" max="1025" width="11.5703125" style="7"/>
    <col min="1026" max="16384" width="9.140625" style="7"/>
  </cols>
  <sheetData>
    <row r="1" spans="1:2" x14ac:dyDescent="0.2">
      <c r="A1" s="1" t="s">
        <v>0</v>
      </c>
    </row>
    <row r="13" spans="1:2" ht="12.75" x14ac:dyDescent="0.2">
      <c r="B13" s="160" t="s">
        <v>138</v>
      </c>
    </row>
    <row r="14" spans="1:2" ht="12.75" x14ac:dyDescent="0.2">
      <c r="B14" s="160" t="s">
        <v>137</v>
      </c>
    </row>
    <row r="15" spans="1:2" ht="12.75" x14ac:dyDescent="0.2">
      <c r="B15" s="160" t="s">
        <v>136</v>
      </c>
    </row>
    <row r="16" spans="1:2" ht="12.75" x14ac:dyDescent="0.2">
      <c r="B16" s="160" t="s">
        <v>135</v>
      </c>
    </row>
    <row r="17" spans="2:2" ht="12.75" x14ac:dyDescent="0.2">
      <c r="B17" s="160" t="s">
        <v>134</v>
      </c>
    </row>
    <row r="18" spans="2:2" ht="12.75" x14ac:dyDescent="0.2">
      <c r="B18" s="160" t="s">
        <v>133</v>
      </c>
    </row>
    <row r="19" spans="2:2" ht="12.75" x14ac:dyDescent="0.2">
      <c r="B19" s="160" t="s">
        <v>132</v>
      </c>
    </row>
    <row r="20" spans="2:2" ht="12.75" x14ac:dyDescent="0.2">
      <c r="B20" s="160" t="s">
        <v>131</v>
      </c>
    </row>
    <row r="21" spans="2:2" ht="12.75" x14ac:dyDescent="0.2">
      <c r="B21" s="160" t="s">
        <v>130</v>
      </c>
    </row>
  </sheetData>
  <hyperlinks>
    <hyperlink ref="B13" location="'Tab1'!A1" display="Tableau 1. Budget du Ministère de la Culture et de la Communication, 2016-2017 (loi de finances initiales, LFI)"/>
    <hyperlink ref="B14" location="'Tab2'!A1" display="Tableau 2. Crédits du budget général et budgets annexes des autres ministères, affectés à la Culture et à la Communication, 2016-2017"/>
    <hyperlink ref="B15" location="'Tab3'!A1" display="Tableau 3. Dépenses fiscales en matière de culture et de communication, 2016-2017"/>
    <hyperlink ref="B16" location="'Tab4'!A1" display="Tableau 4. Redevances et taxes fiscales affectées au financement de la culture et de la communication , 2016-2017"/>
    <hyperlink ref="B17" location="'Tab5'!A1" display="Tableau 5. Dépenses culturelles des collectivités territoriales en 2014"/>
    <hyperlink ref="B18" location="Graph1!A1" display="Graphique 1. Taux d’effort culturel des collectivités territoriales et dépense moyenne culturelle par habitant en 2014"/>
    <hyperlink ref="B19" location="'Tab6'!A1" display="Tableau 6. Répartition sectorielle des dépenses des collectivités territoriales en 2014"/>
    <hyperlink ref="B20" location="Graph2!A1" display="Graphique 2. Evolution des dépenses publiques en matière culturelle, 2002-2017"/>
    <hyperlink ref="B21" location="'Graph 3'!A1" display="Graphique 3. Recettes publicitaires des grands médias, 2005-2015"/>
  </hyperlink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workbookViewId="0">
      <selection activeCell="U36" sqref="A1:XFD1048576"/>
    </sheetView>
  </sheetViews>
  <sheetFormatPr baseColWidth="10" defaultRowHeight="11.25" x14ac:dyDescent="0.2"/>
  <cols>
    <col min="1" max="1" width="10.28515625" style="7" customWidth="1"/>
    <col min="2" max="4" width="6.5703125" style="7" bestFit="1" customWidth="1"/>
    <col min="5" max="7" width="6" style="7" bestFit="1" customWidth="1"/>
    <col min="8" max="8" width="5.5703125" style="7" bestFit="1" customWidth="1"/>
    <col min="9" max="11" width="6" style="7" bestFit="1" customWidth="1"/>
    <col min="12" max="12" width="5.5703125" style="7" bestFit="1" customWidth="1"/>
    <col min="13" max="13" width="11.42578125" style="7"/>
    <col min="14" max="14" width="14" style="7" bestFit="1" customWidth="1"/>
    <col min="15" max="256" width="11.42578125" style="7"/>
    <col min="257" max="257" width="10.28515625" style="7" customWidth="1"/>
    <col min="258" max="260" width="6.5703125" style="7" bestFit="1" customWidth="1"/>
    <col min="261" max="263" width="6" style="7" bestFit="1" customWidth="1"/>
    <col min="264" max="264" width="5.5703125" style="7" bestFit="1" customWidth="1"/>
    <col min="265" max="267" width="6" style="7" bestFit="1" customWidth="1"/>
    <col min="268" max="268" width="5.5703125" style="7" bestFit="1" customWidth="1"/>
    <col min="269" max="269" width="11.42578125" style="7"/>
    <col min="270" max="270" width="14" style="7" bestFit="1" customWidth="1"/>
    <col min="271" max="512" width="11.42578125" style="7"/>
    <col min="513" max="513" width="10.28515625" style="7" customWidth="1"/>
    <col min="514" max="516" width="6.5703125" style="7" bestFit="1" customWidth="1"/>
    <col min="517" max="519" width="6" style="7" bestFit="1" customWidth="1"/>
    <col min="520" max="520" width="5.5703125" style="7" bestFit="1" customWidth="1"/>
    <col min="521" max="523" width="6" style="7" bestFit="1" customWidth="1"/>
    <col min="524" max="524" width="5.5703125" style="7" bestFit="1" customWidth="1"/>
    <col min="525" max="525" width="11.42578125" style="7"/>
    <col min="526" max="526" width="14" style="7" bestFit="1" customWidth="1"/>
    <col min="527" max="768" width="11.42578125" style="7"/>
    <col min="769" max="769" width="10.28515625" style="7" customWidth="1"/>
    <col min="770" max="772" width="6.5703125" style="7" bestFit="1" customWidth="1"/>
    <col min="773" max="775" width="6" style="7" bestFit="1" customWidth="1"/>
    <col min="776" max="776" width="5.5703125" style="7" bestFit="1" customWidth="1"/>
    <col min="777" max="779" width="6" style="7" bestFit="1" customWidth="1"/>
    <col min="780" max="780" width="5.5703125" style="7" bestFit="1" customWidth="1"/>
    <col min="781" max="781" width="11.42578125" style="7"/>
    <col min="782" max="782" width="14" style="7" bestFit="1" customWidth="1"/>
    <col min="783" max="1024" width="11.42578125" style="7"/>
    <col min="1025" max="1025" width="10.28515625" style="7" customWidth="1"/>
    <col min="1026" max="1028" width="6.5703125" style="7" bestFit="1" customWidth="1"/>
    <col min="1029" max="1031" width="6" style="7" bestFit="1" customWidth="1"/>
    <col min="1032" max="1032" width="5.5703125" style="7" bestFit="1" customWidth="1"/>
    <col min="1033" max="1035" width="6" style="7" bestFit="1" customWidth="1"/>
    <col min="1036" max="1036" width="5.5703125" style="7" bestFit="1" customWidth="1"/>
    <col min="1037" max="1037" width="11.42578125" style="7"/>
    <col min="1038" max="1038" width="14" style="7" bestFit="1" customWidth="1"/>
    <col min="1039" max="1280" width="11.42578125" style="7"/>
    <col min="1281" max="1281" width="10.28515625" style="7" customWidth="1"/>
    <col min="1282" max="1284" width="6.5703125" style="7" bestFit="1" customWidth="1"/>
    <col min="1285" max="1287" width="6" style="7" bestFit="1" customWidth="1"/>
    <col min="1288" max="1288" width="5.5703125" style="7" bestFit="1" customWidth="1"/>
    <col min="1289" max="1291" width="6" style="7" bestFit="1" customWidth="1"/>
    <col min="1292" max="1292" width="5.5703125" style="7" bestFit="1" customWidth="1"/>
    <col min="1293" max="1293" width="11.42578125" style="7"/>
    <col min="1294" max="1294" width="14" style="7" bestFit="1" customWidth="1"/>
    <col min="1295" max="1536" width="11.42578125" style="7"/>
    <col min="1537" max="1537" width="10.28515625" style="7" customWidth="1"/>
    <col min="1538" max="1540" width="6.5703125" style="7" bestFit="1" customWidth="1"/>
    <col min="1541" max="1543" width="6" style="7" bestFit="1" customWidth="1"/>
    <col min="1544" max="1544" width="5.5703125" style="7" bestFit="1" customWidth="1"/>
    <col min="1545" max="1547" width="6" style="7" bestFit="1" customWidth="1"/>
    <col min="1548" max="1548" width="5.5703125" style="7" bestFit="1" customWidth="1"/>
    <col min="1549" max="1549" width="11.42578125" style="7"/>
    <col min="1550" max="1550" width="14" style="7" bestFit="1" customWidth="1"/>
    <col min="1551" max="1792" width="11.42578125" style="7"/>
    <col min="1793" max="1793" width="10.28515625" style="7" customWidth="1"/>
    <col min="1794" max="1796" width="6.5703125" style="7" bestFit="1" customWidth="1"/>
    <col min="1797" max="1799" width="6" style="7" bestFit="1" customWidth="1"/>
    <col min="1800" max="1800" width="5.5703125" style="7" bestFit="1" customWidth="1"/>
    <col min="1801" max="1803" width="6" style="7" bestFit="1" customWidth="1"/>
    <col min="1804" max="1804" width="5.5703125" style="7" bestFit="1" customWidth="1"/>
    <col min="1805" max="1805" width="11.42578125" style="7"/>
    <col min="1806" max="1806" width="14" style="7" bestFit="1" customWidth="1"/>
    <col min="1807" max="2048" width="11.42578125" style="7"/>
    <col min="2049" max="2049" width="10.28515625" style="7" customWidth="1"/>
    <col min="2050" max="2052" width="6.5703125" style="7" bestFit="1" customWidth="1"/>
    <col min="2053" max="2055" width="6" style="7" bestFit="1" customWidth="1"/>
    <col min="2056" max="2056" width="5.5703125" style="7" bestFit="1" customWidth="1"/>
    <col min="2057" max="2059" width="6" style="7" bestFit="1" customWidth="1"/>
    <col min="2060" max="2060" width="5.5703125" style="7" bestFit="1" customWidth="1"/>
    <col min="2061" max="2061" width="11.42578125" style="7"/>
    <col min="2062" max="2062" width="14" style="7" bestFit="1" customWidth="1"/>
    <col min="2063" max="2304" width="11.42578125" style="7"/>
    <col min="2305" max="2305" width="10.28515625" style="7" customWidth="1"/>
    <col min="2306" max="2308" width="6.5703125" style="7" bestFit="1" customWidth="1"/>
    <col min="2309" max="2311" width="6" style="7" bestFit="1" customWidth="1"/>
    <col min="2312" max="2312" width="5.5703125" style="7" bestFit="1" customWidth="1"/>
    <col min="2313" max="2315" width="6" style="7" bestFit="1" customWidth="1"/>
    <col min="2316" max="2316" width="5.5703125" style="7" bestFit="1" customWidth="1"/>
    <col min="2317" max="2317" width="11.42578125" style="7"/>
    <col min="2318" max="2318" width="14" style="7" bestFit="1" customWidth="1"/>
    <col min="2319" max="2560" width="11.42578125" style="7"/>
    <col min="2561" max="2561" width="10.28515625" style="7" customWidth="1"/>
    <col min="2562" max="2564" width="6.5703125" style="7" bestFit="1" customWidth="1"/>
    <col min="2565" max="2567" width="6" style="7" bestFit="1" customWidth="1"/>
    <col min="2568" max="2568" width="5.5703125" style="7" bestFit="1" customWidth="1"/>
    <col min="2569" max="2571" width="6" style="7" bestFit="1" customWidth="1"/>
    <col min="2572" max="2572" width="5.5703125" style="7" bestFit="1" customWidth="1"/>
    <col min="2573" max="2573" width="11.42578125" style="7"/>
    <col min="2574" max="2574" width="14" style="7" bestFit="1" customWidth="1"/>
    <col min="2575" max="2816" width="11.42578125" style="7"/>
    <col min="2817" max="2817" width="10.28515625" style="7" customWidth="1"/>
    <col min="2818" max="2820" width="6.5703125" style="7" bestFit="1" customWidth="1"/>
    <col min="2821" max="2823" width="6" style="7" bestFit="1" customWidth="1"/>
    <col min="2824" max="2824" width="5.5703125" style="7" bestFit="1" customWidth="1"/>
    <col min="2825" max="2827" width="6" style="7" bestFit="1" customWidth="1"/>
    <col min="2828" max="2828" width="5.5703125" style="7" bestFit="1" customWidth="1"/>
    <col min="2829" max="2829" width="11.42578125" style="7"/>
    <col min="2830" max="2830" width="14" style="7" bestFit="1" customWidth="1"/>
    <col min="2831" max="3072" width="11.42578125" style="7"/>
    <col min="3073" max="3073" width="10.28515625" style="7" customWidth="1"/>
    <col min="3074" max="3076" width="6.5703125" style="7" bestFit="1" customWidth="1"/>
    <col min="3077" max="3079" width="6" style="7" bestFit="1" customWidth="1"/>
    <col min="3080" max="3080" width="5.5703125" style="7" bestFit="1" customWidth="1"/>
    <col min="3081" max="3083" width="6" style="7" bestFit="1" customWidth="1"/>
    <col min="3084" max="3084" width="5.5703125" style="7" bestFit="1" customWidth="1"/>
    <col min="3085" max="3085" width="11.42578125" style="7"/>
    <col min="3086" max="3086" width="14" style="7" bestFit="1" customWidth="1"/>
    <col min="3087" max="3328" width="11.42578125" style="7"/>
    <col min="3329" max="3329" width="10.28515625" style="7" customWidth="1"/>
    <col min="3330" max="3332" width="6.5703125" style="7" bestFit="1" customWidth="1"/>
    <col min="3333" max="3335" width="6" style="7" bestFit="1" customWidth="1"/>
    <col min="3336" max="3336" width="5.5703125" style="7" bestFit="1" customWidth="1"/>
    <col min="3337" max="3339" width="6" style="7" bestFit="1" customWidth="1"/>
    <col min="3340" max="3340" width="5.5703125" style="7" bestFit="1" customWidth="1"/>
    <col min="3341" max="3341" width="11.42578125" style="7"/>
    <col min="3342" max="3342" width="14" style="7" bestFit="1" customWidth="1"/>
    <col min="3343" max="3584" width="11.42578125" style="7"/>
    <col min="3585" max="3585" width="10.28515625" style="7" customWidth="1"/>
    <col min="3586" max="3588" width="6.5703125" style="7" bestFit="1" customWidth="1"/>
    <col min="3589" max="3591" width="6" style="7" bestFit="1" customWidth="1"/>
    <col min="3592" max="3592" width="5.5703125" style="7" bestFit="1" customWidth="1"/>
    <col min="3593" max="3595" width="6" style="7" bestFit="1" customWidth="1"/>
    <col min="3596" max="3596" width="5.5703125" style="7" bestFit="1" customWidth="1"/>
    <col min="3597" max="3597" width="11.42578125" style="7"/>
    <col min="3598" max="3598" width="14" style="7" bestFit="1" customWidth="1"/>
    <col min="3599" max="3840" width="11.42578125" style="7"/>
    <col min="3841" max="3841" width="10.28515625" style="7" customWidth="1"/>
    <col min="3842" max="3844" width="6.5703125" style="7" bestFit="1" customWidth="1"/>
    <col min="3845" max="3847" width="6" style="7" bestFit="1" customWidth="1"/>
    <col min="3848" max="3848" width="5.5703125" style="7" bestFit="1" customWidth="1"/>
    <col min="3849" max="3851" width="6" style="7" bestFit="1" customWidth="1"/>
    <col min="3852" max="3852" width="5.5703125" style="7" bestFit="1" customWidth="1"/>
    <col min="3853" max="3853" width="11.42578125" style="7"/>
    <col min="3854" max="3854" width="14" style="7" bestFit="1" customWidth="1"/>
    <col min="3855" max="4096" width="11.42578125" style="7"/>
    <col min="4097" max="4097" width="10.28515625" style="7" customWidth="1"/>
    <col min="4098" max="4100" width="6.5703125" style="7" bestFit="1" customWidth="1"/>
    <col min="4101" max="4103" width="6" style="7" bestFit="1" customWidth="1"/>
    <col min="4104" max="4104" width="5.5703125" style="7" bestFit="1" customWidth="1"/>
    <col min="4105" max="4107" width="6" style="7" bestFit="1" customWidth="1"/>
    <col min="4108" max="4108" width="5.5703125" style="7" bestFit="1" customWidth="1"/>
    <col min="4109" max="4109" width="11.42578125" style="7"/>
    <col min="4110" max="4110" width="14" style="7" bestFit="1" customWidth="1"/>
    <col min="4111" max="4352" width="11.42578125" style="7"/>
    <col min="4353" max="4353" width="10.28515625" style="7" customWidth="1"/>
    <col min="4354" max="4356" width="6.5703125" style="7" bestFit="1" customWidth="1"/>
    <col min="4357" max="4359" width="6" style="7" bestFit="1" customWidth="1"/>
    <col min="4360" max="4360" width="5.5703125" style="7" bestFit="1" customWidth="1"/>
    <col min="4361" max="4363" width="6" style="7" bestFit="1" customWidth="1"/>
    <col min="4364" max="4364" width="5.5703125" style="7" bestFit="1" customWidth="1"/>
    <col min="4365" max="4365" width="11.42578125" style="7"/>
    <col min="4366" max="4366" width="14" style="7" bestFit="1" customWidth="1"/>
    <col min="4367" max="4608" width="11.42578125" style="7"/>
    <col min="4609" max="4609" width="10.28515625" style="7" customWidth="1"/>
    <col min="4610" max="4612" width="6.5703125" style="7" bestFit="1" customWidth="1"/>
    <col min="4613" max="4615" width="6" style="7" bestFit="1" customWidth="1"/>
    <col min="4616" max="4616" width="5.5703125" style="7" bestFit="1" customWidth="1"/>
    <col min="4617" max="4619" width="6" style="7" bestFit="1" customWidth="1"/>
    <col min="4620" max="4620" width="5.5703125" style="7" bestFit="1" customWidth="1"/>
    <col min="4621" max="4621" width="11.42578125" style="7"/>
    <col min="4622" max="4622" width="14" style="7" bestFit="1" customWidth="1"/>
    <col min="4623" max="4864" width="11.42578125" style="7"/>
    <col min="4865" max="4865" width="10.28515625" style="7" customWidth="1"/>
    <col min="4866" max="4868" width="6.5703125" style="7" bestFit="1" customWidth="1"/>
    <col min="4869" max="4871" width="6" style="7" bestFit="1" customWidth="1"/>
    <col min="4872" max="4872" width="5.5703125" style="7" bestFit="1" customWidth="1"/>
    <col min="4873" max="4875" width="6" style="7" bestFit="1" customWidth="1"/>
    <col min="4876" max="4876" width="5.5703125" style="7" bestFit="1" customWidth="1"/>
    <col min="4877" max="4877" width="11.42578125" style="7"/>
    <col min="4878" max="4878" width="14" style="7" bestFit="1" customWidth="1"/>
    <col min="4879" max="5120" width="11.42578125" style="7"/>
    <col min="5121" max="5121" width="10.28515625" style="7" customWidth="1"/>
    <col min="5122" max="5124" width="6.5703125" style="7" bestFit="1" customWidth="1"/>
    <col min="5125" max="5127" width="6" style="7" bestFit="1" customWidth="1"/>
    <col min="5128" max="5128" width="5.5703125" style="7" bestFit="1" customWidth="1"/>
    <col min="5129" max="5131" width="6" style="7" bestFit="1" customWidth="1"/>
    <col min="5132" max="5132" width="5.5703125" style="7" bestFit="1" customWidth="1"/>
    <col min="5133" max="5133" width="11.42578125" style="7"/>
    <col min="5134" max="5134" width="14" style="7" bestFit="1" customWidth="1"/>
    <col min="5135" max="5376" width="11.42578125" style="7"/>
    <col min="5377" max="5377" width="10.28515625" style="7" customWidth="1"/>
    <col min="5378" max="5380" width="6.5703125" style="7" bestFit="1" customWidth="1"/>
    <col min="5381" max="5383" width="6" style="7" bestFit="1" customWidth="1"/>
    <col min="5384" max="5384" width="5.5703125" style="7" bestFit="1" customWidth="1"/>
    <col min="5385" max="5387" width="6" style="7" bestFit="1" customWidth="1"/>
    <col min="5388" max="5388" width="5.5703125" style="7" bestFit="1" customWidth="1"/>
    <col min="5389" max="5389" width="11.42578125" style="7"/>
    <col min="5390" max="5390" width="14" style="7" bestFit="1" customWidth="1"/>
    <col min="5391" max="5632" width="11.42578125" style="7"/>
    <col min="5633" max="5633" width="10.28515625" style="7" customWidth="1"/>
    <col min="5634" max="5636" width="6.5703125" style="7" bestFit="1" customWidth="1"/>
    <col min="5637" max="5639" width="6" style="7" bestFit="1" customWidth="1"/>
    <col min="5640" max="5640" width="5.5703125" style="7" bestFit="1" customWidth="1"/>
    <col min="5641" max="5643" width="6" style="7" bestFit="1" customWidth="1"/>
    <col min="5644" max="5644" width="5.5703125" style="7" bestFit="1" customWidth="1"/>
    <col min="5645" max="5645" width="11.42578125" style="7"/>
    <col min="5646" max="5646" width="14" style="7" bestFit="1" customWidth="1"/>
    <col min="5647" max="5888" width="11.42578125" style="7"/>
    <col min="5889" max="5889" width="10.28515625" style="7" customWidth="1"/>
    <col min="5890" max="5892" width="6.5703125" style="7" bestFit="1" customWidth="1"/>
    <col min="5893" max="5895" width="6" style="7" bestFit="1" customWidth="1"/>
    <col min="5896" max="5896" width="5.5703125" style="7" bestFit="1" customWidth="1"/>
    <col min="5897" max="5899" width="6" style="7" bestFit="1" customWidth="1"/>
    <col min="5900" max="5900" width="5.5703125" style="7" bestFit="1" customWidth="1"/>
    <col min="5901" max="5901" width="11.42578125" style="7"/>
    <col min="5902" max="5902" width="14" style="7" bestFit="1" customWidth="1"/>
    <col min="5903" max="6144" width="11.42578125" style="7"/>
    <col min="6145" max="6145" width="10.28515625" style="7" customWidth="1"/>
    <col min="6146" max="6148" width="6.5703125" style="7" bestFit="1" customWidth="1"/>
    <col min="6149" max="6151" width="6" style="7" bestFit="1" customWidth="1"/>
    <col min="6152" max="6152" width="5.5703125" style="7" bestFit="1" customWidth="1"/>
    <col min="6153" max="6155" width="6" style="7" bestFit="1" customWidth="1"/>
    <col min="6156" max="6156" width="5.5703125" style="7" bestFit="1" customWidth="1"/>
    <col min="6157" max="6157" width="11.42578125" style="7"/>
    <col min="6158" max="6158" width="14" style="7" bestFit="1" customWidth="1"/>
    <col min="6159" max="6400" width="11.42578125" style="7"/>
    <col min="6401" max="6401" width="10.28515625" style="7" customWidth="1"/>
    <col min="6402" max="6404" width="6.5703125" style="7" bestFit="1" customWidth="1"/>
    <col min="6405" max="6407" width="6" style="7" bestFit="1" customWidth="1"/>
    <col min="6408" max="6408" width="5.5703125" style="7" bestFit="1" customWidth="1"/>
    <col min="6409" max="6411" width="6" style="7" bestFit="1" customWidth="1"/>
    <col min="6412" max="6412" width="5.5703125" style="7" bestFit="1" customWidth="1"/>
    <col min="6413" max="6413" width="11.42578125" style="7"/>
    <col min="6414" max="6414" width="14" style="7" bestFit="1" customWidth="1"/>
    <col min="6415" max="6656" width="11.42578125" style="7"/>
    <col min="6657" max="6657" width="10.28515625" style="7" customWidth="1"/>
    <col min="6658" max="6660" width="6.5703125" style="7" bestFit="1" customWidth="1"/>
    <col min="6661" max="6663" width="6" style="7" bestFit="1" customWidth="1"/>
    <col min="6664" max="6664" width="5.5703125" style="7" bestFit="1" customWidth="1"/>
    <col min="6665" max="6667" width="6" style="7" bestFit="1" customWidth="1"/>
    <col min="6668" max="6668" width="5.5703125" style="7" bestFit="1" customWidth="1"/>
    <col min="6669" max="6669" width="11.42578125" style="7"/>
    <col min="6670" max="6670" width="14" style="7" bestFit="1" customWidth="1"/>
    <col min="6671" max="6912" width="11.42578125" style="7"/>
    <col min="6913" max="6913" width="10.28515625" style="7" customWidth="1"/>
    <col min="6914" max="6916" width="6.5703125" style="7" bestFit="1" customWidth="1"/>
    <col min="6917" max="6919" width="6" style="7" bestFit="1" customWidth="1"/>
    <col min="6920" max="6920" width="5.5703125" style="7" bestFit="1" customWidth="1"/>
    <col min="6921" max="6923" width="6" style="7" bestFit="1" customWidth="1"/>
    <col min="6924" max="6924" width="5.5703125" style="7" bestFit="1" customWidth="1"/>
    <col min="6925" max="6925" width="11.42578125" style="7"/>
    <col min="6926" max="6926" width="14" style="7" bestFit="1" customWidth="1"/>
    <col min="6927" max="7168" width="11.42578125" style="7"/>
    <col min="7169" max="7169" width="10.28515625" style="7" customWidth="1"/>
    <col min="7170" max="7172" width="6.5703125" style="7" bestFit="1" customWidth="1"/>
    <col min="7173" max="7175" width="6" style="7" bestFit="1" customWidth="1"/>
    <col min="7176" max="7176" width="5.5703125" style="7" bestFit="1" customWidth="1"/>
    <col min="7177" max="7179" width="6" style="7" bestFit="1" customWidth="1"/>
    <col min="7180" max="7180" width="5.5703125" style="7" bestFit="1" customWidth="1"/>
    <col min="7181" max="7181" width="11.42578125" style="7"/>
    <col min="7182" max="7182" width="14" style="7" bestFit="1" customWidth="1"/>
    <col min="7183" max="7424" width="11.42578125" style="7"/>
    <col min="7425" max="7425" width="10.28515625" style="7" customWidth="1"/>
    <col min="7426" max="7428" width="6.5703125" style="7" bestFit="1" customWidth="1"/>
    <col min="7429" max="7431" width="6" style="7" bestFit="1" customWidth="1"/>
    <col min="7432" max="7432" width="5.5703125" style="7" bestFit="1" customWidth="1"/>
    <col min="7433" max="7435" width="6" style="7" bestFit="1" customWidth="1"/>
    <col min="7436" max="7436" width="5.5703125" style="7" bestFit="1" customWidth="1"/>
    <col min="7437" max="7437" width="11.42578125" style="7"/>
    <col min="7438" max="7438" width="14" style="7" bestFit="1" customWidth="1"/>
    <col min="7439" max="7680" width="11.42578125" style="7"/>
    <col min="7681" max="7681" width="10.28515625" style="7" customWidth="1"/>
    <col min="7682" max="7684" width="6.5703125" style="7" bestFit="1" customWidth="1"/>
    <col min="7685" max="7687" width="6" style="7" bestFit="1" customWidth="1"/>
    <col min="7688" max="7688" width="5.5703125" style="7" bestFit="1" customWidth="1"/>
    <col min="7689" max="7691" width="6" style="7" bestFit="1" customWidth="1"/>
    <col min="7692" max="7692" width="5.5703125" style="7" bestFit="1" customWidth="1"/>
    <col min="7693" max="7693" width="11.42578125" style="7"/>
    <col min="7694" max="7694" width="14" style="7" bestFit="1" customWidth="1"/>
    <col min="7695" max="7936" width="11.42578125" style="7"/>
    <col min="7937" max="7937" width="10.28515625" style="7" customWidth="1"/>
    <col min="7938" max="7940" width="6.5703125" style="7" bestFit="1" customWidth="1"/>
    <col min="7941" max="7943" width="6" style="7" bestFit="1" customWidth="1"/>
    <col min="7944" max="7944" width="5.5703125" style="7" bestFit="1" customWidth="1"/>
    <col min="7945" max="7947" width="6" style="7" bestFit="1" customWidth="1"/>
    <col min="7948" max="7948" width="5.5703125" style="7" bestFit="1" customWidth="1"/>
    <col min="7949" max="7949" width="11.42578125" style="7"/>
    <col min="7950" max="7950" width="14" style="7" bestFit="1" customWidth="1"/>
    <col min="7951" max="8192" width="11.42578125" style="7"/>
    <col min="8193" max="8193" width="10.28515625" style="7" customWidth="1"/>
    <col min="8194" max="8196" width="6.5703125" style="7" bestFit="1" customWidth="1"/>
    <col min="8197" max="8199" width="6" style="7" bestFit="1" customWidth="1"/>
    <col min="8200" max="8200" width="5.5703125" style="7" bestFit="1" customWidth="1"/>
    <col min="8201" max="8203" width="6" style="7" bestFit="1" customWidth="1"/>
    <col min="8204" max="8204" width="5.5703125" style="7" bestFit="1" customWidth="1"/>
    <col min="8205" max="8205" width="11.42578125" style="7"/>
    <col min="8206" max="8206" width="14" style="7" bestFit="1" customWidth="1"/>
    <col min="8207" max="8448" width="11.42578125" style="7"/>
    <col min="8449" max="8449" width="10.28515625" style="7" customWidth="1"/>
    <col min="8450" max="8452" width="6.5703125" style="7" bestFit="1" customWidth="1"/>
    <col min="8453" max="8455" width="6" style="7" bestFit="1" customWidth="1"/>
    <col min="8456" max="8456" width="5.5703125" style="7" bestFit="1" customWidth="1"/>
    <col min="8457" max="8459" width="6" style="7" bestFit="1" customWidth="1"/>
    <col min="8460" max="8460" width="5.5703125" style="7" bestFit="1" customWidth="1"/>
    <col min="8461" max="8461" width="11.42578125" style="7"/>
    <col min="8462" max="8462" width="14" style="7" bestFit="1" customWidth="1"/>
    <col min="8463" max="8704" width="11.42578125" style="7"/>
    <col min="8705" max="8705" width="10.28515625" style="7" customWidth="1"/>
    <col min="8706" max="8708" width="6.5703125" style="7" bestFit="1" customWidth="1"/>
    <col min="8709" max="8711" width="6" style="7" bestFit="1" customWidth="1"/>
    <col min="8712" max="8712" width="5.5703125" style="7" bestFit="1" customWidth="1"/>
    <col min="8713" max="8715" width="6" style="7" bestFit="1" customWidth="1"/>
    <col min="8716" max="8716" width="5.5703125" style="7" bestFit="1" customWidth="1"/>
    <col min="8717" max="8717" width="11.42578125" style="7"/>
    <col min="8718" max="8718" width="14" style="7" bestFit="1" customWidth="1"/>
    <col min="8719" max="8960" width="11.42578125" style="7"/>
    <col min="8961" max="8961" width="10.28515625" style="7" customWidth="1"/>
    <col min="8962" max="8964" width="6.5703125" style="7" bestFit="1" customWidth="1"/>
    <col min="8965" max="8967" width="6" style="7" bestFit="1" customWidth="1"/>
    <col min="8968" max="8968" width="5.5703125" style="7" bestFit="1" customWidth="1"/>
    <col min="8969" max="8971" width="6" style="7" bestFit="1" customWidth="1"/>
    <col min="8972" max="8972" width="5.5703125" style="7" bestFit="1" customWidth="1"/>
    <col min="8973" max="8973" width="11.42578125" style="7"/>
    <col min="8974" max="8974" width="14" style="7" bestFit="1" customWidth="1"/>
    <col min="8975" max="9216" width="11.42578125" style="7"/>
    <col min="9217" max="9217" width="10.28515625" style="7" customWidth="1"/>
    <col min="9218" max="9220" width="6.5703125" style="7" bestFit="1" customWidth="1"/>
    <col min="9221" max="9223" width="6" style="7" bestFit="1" customWidth="1"/>
    <col min="9224" max="9224" width="5.5703125" style="7" bestFit="1" customWidth="1"/>
    <col min="9225" max="9227" width="6" style="7" bestFit="1" customWidth="1"/>
    <col min="9228" max="9228" width="5.5703125" style="7" bestFit="1" customWidth="1"/>
    <col min="9229" max="9229" width="11.42578125" style="7"/>
    <col min="9230" max="9230" width="14" style="7" bestFit="1" customWidth="1"/>
    <col min="9231" max="9472" width="11.42578125" style="7"/>
    <col min="9473" max="9473" width="10.28515625" style="7" customWidth="1"/>
    <col min="9474" max="9476" width="6.5703125" style="7" bestFit="1" customWidth="1"/>
    <col min="9477" max="9479" width="6" style="7" bestFit="1" customWidth="1"/>
    <col min="9480" max="9480" width="5.5703125" style="7" bestFit="1" customWidth="1"/>
    <col min="9481" max="9483" width="6" style="7" bestFit="1" customWidth="1"/>
    <col min="9484" max="9484" width="5.5703125" style="7" bestFit="1" customWidth="1"/>
    <col min="9485" max="9485" width="11.42578125" style="7"/>
    <col min="9486" max="9486" width="14" style="7" bestFit="1" customWidth="1"/>
    <col min="9487" max="9728" width="11.42578125" style="7"/>
    <col min="9729" max="9729" width="10.28515625" style="7" customWidth="1"/>
    <col min="9730" max="9732" width="6.5703125" style="7" bestFit="1" customWidth="1"/>
    <col min="9733" max="9735" width="6" style="7" bestFit="1" customWidth="1"/>
    <col min="9736" max="9736" width="5.5703125" style="7" bestFit="1" customWidth="1"/>
    <col min="9737" max="9739" width="6" style="7" bestFit="1" customWidth="1"/>
    <col min="9740" max="9740" width="5.5703125" style="7" bestFit="1" customWidth="1"/>
    <col min="9741" max="9741" width="11.42578125" style="7"/>
    <col min="9742" max="9742" width="14" style="7" bestFit="1" customWidth="1"/>
    <col min="9743" max="9984" width="11.42578125" style="7"/>
    <col min="9985" max="9985" width="10.28515625" style="7" customWidth="1"/>
    <col min="9986" max="9988" width="6.5703125" style="7" bestFit="1" customWidth="1"/>
    <col min="9989" max="9991" width="6" style="7" bestFit="1" customWidth="1"/>
    <col min="9992" max="9992" width="5.5703125" style="7" bestFit="1" customWidth="1"/>
    <col min="9993" max="9995" width="6" style="7" bestFit="1" customWidth="1"/>
    <col min="9996" max="9996" width="5.5703125" style="7" bestFit="1" customWidth="1"/>
    <col min="9997" max="9997" width="11.42578125" style="7"/>
    <col min="9998" max="9998" width="14" style="7" bestFit="1" customWidth="1"/>
    <col min="9999" max="10240" width="11.42578125" style="7"/>
    <col min="10241" max="10241" width="10.28515625" style="7" customWidth="1"/>
    <col min="10242" max="10244" width="6.5703125" style="7" bestFit="1" customWidth="1"/>
    <col min="10245" max="10247" width="6" style="7" bestFit="1" customWidth="1"/>
    <col min="10248" max="10248" width="5.5703125" style="7" bestFit="1" customWidth="1"/>
    <col min="10249" max="10251" width="6" style="7" bestFit="1" customWidth="1"/>
    <col min="10252" max="10252" width="5.5703125" style="7" bestFit="1" customWidth="1"/>
    <col min="10253" max="10253" width="11.42578125" style="7"/>
    <col min="10254" max="10254" width="14" style="7" bestFit="1" customWidth="1"/>
    <col min="10255" max="10496" width="11.42578125" style="7"/>
    <col min="10497" max="10497" width="10.28515625" style="7" customWidth="1"/>
    <col min="10498" max="10500" width="6.5703125" style="7" bestFit="1" customWidth="1"/>
    <col min="10501" max="10503" width="6" style="7" bestFit="1" customWidth="1"/>
    <col min="10504" max="10504" width="5.5703125" style="7" bestFit="1" customWidth="1"/>
    <col min="10505" max="10507" width="6" style="7" bestFit="1" customWidth="1"/>
    <col min="10508" max="10508" width="5.5703125" style="7" bestFit="1" customWidth="1"/>
    <col min="10509" max="10509" width="11.42578125" style="7"/>
    <col min="10510" max="10510" width="14" style="7" bestFit="1" customWidth="1"/>
    <col min="10511" max="10752" width="11.42578125" style="7"/>
    <col min="10753" max="10753" width="10.28515625" style="7" customWidth="1"/>
    <col min="10754" max="10756" width="6.5703125" style="7" bestFit="1" customWidth="1"/>
    <col min="10757" max="10759" width="6" style="7" bestFit="1" customWidth="1"/>
    <col min="10760" max="10760" width="5.5703125" style="7" bestFit="1" customWidth="1"/>
    <col min="10761" max="10763" width="6" style="7" bestFit="1" customWidth="1"/>
    <col min="10764" max="10764" width="5.5703125" style="7" bestFit="1" customWidth="1"/>
    <col min="10765" max="10765" width="11.42578125" style="7"/>
    <col min="10766" max="10766" width="14" style="7" bestFit="1" customWidth="1"/>
    <col min="10767" max="11008" width="11.42578125" style="7"/>
    <col min="11009" max="11009" width="10.28515625" style="7" customWidth="1"/>
    <col min="11010" max="11012" width="6.5703125" style="7" bestFit="1" customWidth="1"/>
    <col min="11013" max="11015" width="6" style="7" bestFit="1" customWidth="1"/>
    <col min="11016" max="11016" width="5.5703125" style="7" bestFit="1" customWidth="1"/>
    <col min="11017" max="11019" width="6" style="7" bestFit="1" customWidth="1"/>
    <col min="11020" max="11020" width="5.5703125" style="7" bestFit="1" customWidth="1"/>
    <col min="11021" max="11021" width="11.42578125" style="7"/>
    <col min="11022" max="11022" width="14" style="7" bestFit="1" customWidth="1"/>
    <col min="11023" max="11264" width="11.42578125" style="7"/>
    <col min="11265" max="11265" width="10.28515625" style="7" customWidth="1"/>
    <col min="11266" max="11268" width="6.5703125" style="7" bestFit="1" customWidth="1"/>
    <col min="11269" max="11271" width="6" style="7" bestFit="1" customWidth="1"/>
    <col min="11272" max="11272" width="5.5703125" style="7" bestFit="1" customWidth="1"/>
    <col min="11273" max="11275" width="6" style="7" bestFit="1" customWidth="1"/>
    <col min="11276" max="11276" width="5.5703125" style="7" bestFit="1" customWidth="1"/>
    <col min="11277" max="11277" width="11.42578125" style="7"/>
    <col min="11278" max="11278" width="14" style="7" bestFit="1" customWidth="1"/>
    <col min="11279" max="11520" width="11.42578125" style="7"/>
    <col min="11521" max="11521" width="10.28515625" style="7" customWidth="1"/>
    <col min="11522" max="11524" width="6.5703125" style="7" bestFit="1" customWidth="1"/>
    <col min="11525" max="11527" width="6" style="7" bestFit="1" customWidth="1"/>
    <col min="11528" max="11528" width="5.5703125" style="7" bestFit="1" customWidth="1"/>
    <col min="11529" max="11531" width="6" style="7" bestFit="1" customWidth="1"/>
    <col min="11532" max="11532" width="5.5703125" style="7" bestFit="1" customWidth="1"/>
    <col min="11533" max="11533" width="11.42578125" style="7"/>
    <col min="11534" max="11534" width="14" style="7" bestFit="1" customWidth="1"/>
    <col min="11535" max="11776" width="11.42578125" style="7"/>
    <col min="11777" max="11777" width="10.28515625" style="7" customWidth="1"/>
    <col min="11778" max="11780" width="6.5703125" style="7" bestFit="1" customWidth="1"/>
    <col min="11781" max="11783" width="6" style="7" bestFit="1" customWidth="1"/>
    <col min="11784" max="11784" width="5.5703125" style="7" bestFit="1" customWidth="1"/>
    <col min="11785" max="11787" width="6" style="7" bestFit="1" customWidth="1"/>
    <col min="11788" max="11788" width="5.5703125" style="7" bestFit="1" customWidth="1"/>
    <col min="11789" max="11789" width="11.42578125" style="7"/>
    <col min="11790" max="11790" width="14" style="7" bestFit="1" customWidth="1"/>
    <col min="11791" max="12032" width="11.42578125" style="7"/>
    <col min="12033" max="12033" width="10.28515625" style="7" customWidth="1"/>
    <col min="12034" max="12036" width="6.5703125" style="7" bestFit="1" customWidth="1"/>
    <col min="12037" max="12039" width="6" style="7" bestFit="1" customWidth="1"/>
    <col min="12040" max="12040" width="5.5703125" style="7" bestFit="1" customWidth="1"/>
    <col min="12041" max="12043" width="6" style="7" bestFit="1" customWidth="1"/>
    <col min="12044" max="12044" width="5.5703125" style="7" bestFit="1" customWidth="1"/>
    <col min="12045" max="12045" width="11.42578125" style="7"/>
    <col min="12046" max="12046" width="14" style="7" bestFit="1" customWidth="1"/>
    <col min="12047" max="12288" width="11.42578125" style="7"/>
    <col min="12289" max="12289" width="10.28515625" style="7" customWidth="1"/>
    <col min="12290" max="12292" width="6.5703125" style="7" bestFit="1" customWidth="1"/>
    <col min="12293" max="12295" width="6" style="7" bestFit="1" customWidth="1"/>
    <col min="12296" max="12296" width="5.5703125" style="7" bestFit="1" customWidth="1"/>
    <col min="12297" max="12299" width="6" style="7" bestFit="1" customWidth="1"/>
    <col min="12300" max="12300" width="5.5703125" style="7" bestFit="1" customWidth="1"/>
    <col min="12301" max="12301" width="11.42578125" style="7"/>
    <col min="12302" max="12302" width="14" style="7" bestFit="1" customWidth="1"/>
    <col min="12303" max="12544" width="11.42578125" style="7"/>
    <col min="12545" max="12545" width="10.28515625" style="7" customWidth="1"/>
    <col min="12546" max="12548" width="6.5703125" style="7" bestFit="1" customWidth="1"/>
    <col min="12549" max="12551" width="6" style="7" bestFit="1" customWidth="1"/>
    <col min="12552" max="12552" width="5.5703125" style="7" bestFit="1" customWidth="1"/>
    <col min="12553" max="12555" width="6" style="7" bestFit="1" customWidth="1"/>
    <col min="12556" max="12556" width="5.5703125" style="7" bestFit="1" customWidth="1"/>
    <col min="12557" max="12557" width="11.42578125" style="7"/>
    <col min="12558" max="12558" width="14" style="7" bestFit="1" customWidth="1"/>
    <col min="12559" max="12800" width="11.42578125" style="7"/>
    <col min="12801" max="12801" width="10.28515625" style="7" customWidth="1"/>
    <col min="12802" max="12804" width="6.5703125" style="7" bestFit="1" customWidth="1"/>
    <col min="12805" max="12807" width="6" style="7" bestFit="1" customWidth="1"/>
    <col min="12808" max="12808" width="5.5703125" style="7" bestFit="1" customWidth="1"/>
    <col min="12809" max="12811" width="6" style="7" bestFit="1" customWidth="1"/>
    <col min="12812" max="12812" width="5.5703125" style="7" bestFit="1" customWidth="1"/>
    <col min="12813" max="12813" width="11.42578125" style="7"/>
    <col min="12814" max="12814" width="14" style="7" bestFit="1" customWidth="1"/>
    <col min="12815" max="13056" width="11.42578125" style="7"/>
    <col min="13057" max="13057" width="10.28515625" style="7" customWidth="1"/>
    <col min="13058" max="13060" width="6.5703125" style="7" bestFit="1" customWidth="1"/>
    <col min="13061" max="13063" width="6" style="7" bestFit="1" customWidth="1"/>
    <col min="13064" max="13064" width="5.5703125" style="7" bestFit="1" customWidth="1"/>
    <col min="13065" max="13067" width="6" style="7" bestFit="1" customWidth="1"/>
    <col min="13068" max="13068" width="5.5703125" style="7" bestFit="1" customWidth="1"/>
    <col min="13069" max="13069" width="11.42578125" style="7"/>
    <col min="13070" max="13070" width="14" style="7" bestFit="1" customWidth="1"/>
    <col min="13071" max="13312" width="11.42578125" style="7"/>
    <col min="13313" max="13313" width="10.28515625" style="7" customWidth="1"/>
    <col min="13314" max="13316" width="6.5703125" style="7" bestFit="1" customWidth="1"/>
    <col min="13317" max="13319" width="6" style="7" bestFit="1" customWidth="1"/>
    <col min="13320" max="13320" width="5.5703125" style="7" bestFit="1" customWidth="1"/>
    <col min="13321" max="13323" width="6" style="7" bestFit="1" customWidth="1"/>
    <col min="13324" max="13324" width="5.5703125" style="7" bestFit="1" customWidth="1"/>
    <col min="13325" max="13325" width="11.42578125" style="7"/>
    <col min="13326" max="13326" width="14" style="7" bestFit="1" customWidth="1"/>
    <col min="13327" max="13568" width="11.42578125" style="7"/>
    <col min="13569" max="13569" width="10.28515625" style="7" customWidth="1"/>
    <col min="13570" max="13572" width="6.5703125" style="7" bestFit="1" customWidth="1"/>
    <col min="13573" max="13575" width="6" style="7" bestFit="1" customWidth="1"/>
    <col min="13576" max="13576" width="5.5703125" style="7" bestFit="1" customWidth="1"/>
    <col min="13577" max="13579" width="6" style="7" bestFit="1" customWidth="1"/>
    <col min="13580" max="13580" width="5.5703125" style="7" bestFit="1" customWidth="1"/>
    <col min="13581" max="13581" width="11.42578125" style="7"/>
    <col min="13582" max="13582" width="14" style="7" bestFit="1" customWidth="1"/>
    <col min="13583" max="13824" width="11.42578125" style="7"/>
    <col min="13825" max="13825" width="10.28515625" style="7" customWidth="1"/>
    <col min="13826" max="13828" width="6.5703125" style="7" bestFit="1" customWidth="1"/>
    <col min="13829" max="13831" width="6" style="7" bestFit="1" customWidth="1"/>
    <col min="13832" max="13832" width="5.5703125" style="7" bestFit="1" customWidth="1"/>
    <col min="13833" max="13835" width="6" style="7" bestFit="1" customWidth="1"/>
    <col min="13836" max="13836" width="5.5703125" style="7" bestFit="1" customWidth="1"/>
    <col min="13837" max="13837" width="11.42578125" style="7"/>
    <col min="13838" max="13838" width="14" style="7" bestFit="1" customWidth="1"/>
    <col min="13839" max="14080" width="11.42578125" style="7"/>
    <col min="14081" max="14081" width="10.28515625" style="7" customWidth="1"/>
    <col min="14082" max="14084" width="6.5703125" style="7" bestFit="1" customWidth="1"/>
    <col min="14085" max="14087" width="6" style="7" bestFit="1" customWidth="1"/>
    <col min="14088" max="14088" width="5.5703125" style="7" bestFit="1" customWidth="1"/>
    <col min="14089" max="14091" width="6" style="7" bestFit="1" customWidth="1"/>
    <col min="14092" max="14092" width="5.5703125" style="7" bestFit="1" customWidth="1"/>
    <col min="14093" max="14093" width="11.42578125" style="7"/>
    <col min="14094" max="14094" width="14" style="7" bestFit="1" customWidth="1"/>
    <col min="14095" max="14336" width="11.42578125" style="7"/>
    <col min="14337" max="14337" width="10.28515625" style="7" customWidth="1"/>
    <col min="14338" max="14340" width="6.5703125" style="7" bestFit="1" customWidth="1"/>
    <col min="14341" max="14343" width="6" style="7" bestFit="1" customWidth="1"/>
    <col min="14344" max="14344" width="5.5703125" style="7" bestFit="1" customWidth="1"/>
    <col min="14345" max="14347" width="6" style="7" bestFit="1" customWidth="1"/>
    <col min="14348" max="14348" width="5.5703125" style="7" bestFit="1" customWidth="1"/>
    <col min="14349" max="14349" width="11.42578125" style="7"/>
    <col min="14350" max="14350" width="14" style="7" bestFit="1" customWidth="1"/>
    <col min="14351" max="14592" width="11.42578125" style="7"/>
    <col min="14593" max="14593" width="10.28515625" style="7" customWidth="1"/>
    <col min="14594" max="14596" width="6.5703125" style="7" bestFit="1" customWidth="1"/>
    <col min="14597" max="14599" width="6" style="7" bestFit="1" customWidth="1"/>
    <col min="14600" max="14600" width="5.5703125" style="7" bestFit="1" customWidth="1"/>
    <col min="14601" max="14603" width="6" style="7" bestFit="1" customWidth="1"/>
    <col min="14604" max="14604" width="5.5703125" style="7" bestFit="1" customWidth="1"/>
    <col min="14605" max="14605" width="11.42578125" style="7"/>
    <col min="14606" max="14606" width="14" style="7" bestFit="1" customWidth="1"/>
    <col min="14607" max="14848" width="11.42578125" style="7"/>
    <col min="14849" max="14849" width="10.28515625" style="7" customWidth="1"/>
    <col min="14850" max="14852" width="6.5703125" style="7" bestFit="1" customWidth="1"/>
    <col min="14853" max="14855" width="6" style="7" bestFit="1" customWidth="1"/>
    <col min="14856" max="14856" width="5.5703125" style="7" bestFit="1" customWidth="1"/>
    <col min="14857" max="14859" width="6" style="7" bestFit="1" customWidth="1"/>
    <col min="14860" max="14860" width="5.5703125" style="7" bestFit="1" customWidth="1"/>
    <col min="14861" max="14861" width="11.42578125" style="7"/>
    <col min="14862" max="14862" width="14" style="7" bestFit="1" customWidth="1"/>
    <col min="14863" max="15104" width="11.42578125" style="7"/>
    <col min="15105" max="15105" width="10.28515625" style="7" customWidth="1"/>
    <col min="15106" max="15108" width="6.5703125" style="7" bestFit="1" customWidth="1"/>
    <col min="15109" max="15111" width="6" style="7" bestFit="1" customWidth="1"/>
    <col min="15112" max="15112" width="5.5703125" style="7" bestFit="1" customWidth="1"/>
    <col min="15113" max="15115" width="6" style="7" bestFit="1" customWidth="1"/>
    <col min="15116" max="15116" width="5.5703125" style="7" bestFit="1" customWidth="1"/>
    <col min="15117" max="15117" width="11.42578125" style="7"/>
    <col min="15118" max="15118" width="14" style="7" bestFit="1" customWidth="1"/>
    <col min="15119" max="15360" width="11.42578125" style="7"/>
    <col min="15361" max="15361" width="10.28515625" style="7" customWidth="1"/>
    <col min="15362" max="15364" width="6.5703125" style="7" bestFit="1" customWidth="1"/>
    <col min="15365" max="15367" width="6" style="7" bestFit="1" customWidth="1"/>
    <col min="15368" max="15368" width="5.5703125" style="7" bestFit="1" customWidth="1"/>
    <col min="15369" max="15371" width="6" style="7" bestFit="1" customWidth="1"/>
    <col min="15372" max="15372" width="5.5703125" style="7" bestFit="1" customWidth="1"/>
    <col min="15373" max="15373" width="11.42578125" style="7"/>
    <col min="15374" max="15374" width="14" style="7" bestFit="1" customWidth="1"/>
    <col min="15375" max="15616" width="11.42578125" style="7"/>
    <col min="15617" max="15617" width="10.28515625" style="7" customWidth="1"/>
    <col min="15618" max="15620" width="6.5703125" style="7" bestFit="1" customWidth="1"/>
    <col min="15621" max="15623" width="6" style="7" bestFit="1" customWidth="1"/>
    <col min="15624" max="15624" width="5.5703125" style="7" bestFit="1" customWidth="1"/>
    <col min="15625" max="15627" width="6" style="7" bestFit="1" customWidth="1"/>
    <col min="15628" max="15628" width="5.5703125" style="7" bestFit="1" customWidth="1"/>
    <col min="15629" max="15629" width="11.42578125" style="7"/>
    <col min="15630" max="15630" width="14" style="7" bestFit="1" customWidth="1"/>
    <col min="15631" max="15872" width="11.42578125" style="7"/>
    <col min="15873" max="15873" width="10.28515625" style="7" customWidth="1"/>
    <col min="15874" max="15876" width="6.5703125" style="7" bestFit="1" customWidth="1"/>
    <col min="15877" max="15879" width="6" style="7" bestFit="1" customWidth="1"/>
    <col min="15880" max="15880" width="5.5703125" style="7" bestFit="1" customWidth="1"/>
    <col min="15881" max="15883" width="6" style="7" bestFit="1" customWidth="1"/>
    <col min="15884" max="15884" width="5.5703125" style="7" bestFit="1" customWidth="1"/>
    <col min="15885" max="15885" width="11.42578125" style="7"/>
    <col min="15886" max="15886" width="14" style="7" bestFit="1" customWidth="1"/>
    <col min="15887" max="16128" width="11.42578125" style="7"/>
    <col min="16129" max="16129" width="10.28515625" style="7" customWidth="1"/>
    <col min="16130" max="16132" width="6.5703125" style="7" bestFit="1" customWidth="1"/>
    <col min="16133" max="16135" width="6" style="7" bestFit="1" customWidth="1"/>
    <col min="16136" max="16136" width="5.5703125" style="7" bestFit="1" customWidth="1"/>
    <col min="16137" max="16139" width="6" style="7" bestFit="1" customWidth="1"/>
    <col min="16140" max="16140" width="5.5703125" style="7" bestFit="1" customWidth="1"/>
    <col min="16141" max="16141" width="11.42578125" style="7"/>
    <col min="16142" max="16142" width="14" style="7" bestFit="1" customWidth="1"/>
    <col min="16143" max="16384" width="11.42578125" style="7"/>
  </cols>
  <sheetData>
    <row r="1" spans="1:23" x14ac:dyDescent="0.2">
      <c r="A1" s="1" t="s">
        <v>103</v>
      </c>
    </row>
    <row r="3" spans="1:23" x14ac:dyDescent="0.2">
      <c r="A3" s="7" t="s">
        <v>104</v>
      </c>
      <c r="S3" s="109"/>
    </row>
    <row r="4" spans="1:23" x14ac:dyDescent="0.2">
      <c r="B4" s="1">
        <v>2005</v>
      </c>
      <c r="C4" s="1">
        <v>2006</v>
      </c>
      <c r="D4" s="1">
        <v>2007</v>
      </c>
      <c r="E4" s="1">
        <v>2008</v>
      </c>
      <c r="F4" s="1">
        <v>2009</v>
      </c>
      <c r="G4" s="1">
        <v>2010</v>
      </c>
      <c r="H4" s="1">
        <v>2011</v>
      </c>
      <c r="I4" s="1">
        <v>2012</v>
      </c>
      <c r="J4" s="1">
        <v>2013</v>
      </c>
      <c r="K4" s="1">
        <v>2014</v>
      </c>
      <c r="L4" s="1">
        <v>2015</v>
      </c>
      <c r="N4" s="16" t="s">
        <v>105</v>
      </c>
    </row>
    <row r="5" spans="1:23" x14ac:dyDescent="0.2">
      <c r="A5" s="1" t="s">
        <v>13</v>
      </c>
      <c r="B5" s="158">
        <v>10273.988439306358</v>
      </c>
      <c r="C5" s="158">
        <v>10552.7809307605</v>
      </c>
      <c r="D5" s="158">
        <v>10392.134956988044</v>
      </c>
      <c r="E5" s="158">
        <v>9668.6159844054564</v>
      </c>
      <c r="F5" s="158">
        <v>8255.0843790566869</v>
      </c>
      <c r="G5" s="158">
        <v>8386.8566567418111</v>
      </c>
      <c r="H5" s="158">
        <v>8152.8066528066529</v>
      </c>
      <c r="I5" s="158">
        <v>7515.5090003050946</v>
      </c>
      <c r="J5" s="158">
        <v>7033.5313664283558</v>
      </c>
      <c r="K5" s="158">
        <v>6718.046241617456</v>
      </c>
      <c r="L5" s="158">
        <v>6569</v>
      </c>
      <c r="N5" s="17">
        <v>-2.2185950536352837E-2</v>
      </c>
      <c r="P5" s="159"/>
      <c r="Q5" s="159"/>
      <c r="R5" s="159"/>
      <c r="S5" s="159"/>
      <c r="T5" s="159"/>
      <c r="U5" s="159"/>
      <c r="V5" s="159"/>
      <c r="W5" s="159"/>
    </row>
    <row r="6" spans="1:23" x14ac:dyDescent="0.2">
      <c r="A6" s="7" t="s">
        <v>37</v>
      </c>
      <c r="B6" s="158">
        <v>5523.6994219653179</v>
      </c>
      <c r="C6" s="158">
        <v>5530.0794551645859</v>
      </c>
      <c r="D6" s="158">
        <v>5352.47458384538</v>
      </c>
      <c r="E6" s="158">
        <v>4979.4238683127569</v>
      </c>
      <c r="F6" s="158">
        <v>4056.6854175681528</v>
      </c>
      <c r="G6" s="158">
        <v>3840.9187579753293</v>
      </c>
      <c r="H6" s="158">
        <v>3632.0166320166322</v>
      </c>
      <c r="I6" s="158">
        <v>3263.5004576426318</v>
      </c>
      <c r="J6" s="158">
        <v>2959.4199979861041</v>
      </c>
      <c r="K6" s="158">
        <v>2685.4168751876687</v>
      </c>
      <c r="L6" s="158">
        <v>2525</v>
      </c>
      <c r="N6" s="17">
        <v>-5.973630264629138E-2</v>
      </c>
      <c r="T6" s="159"/>
    </row>
    <row r="7" spans="1:23" x14ac:dyDescent="0.2">
      <c r="A7" s="7" t="s">
        <v>92</v>
      </c>
      <c r="B7" s="158">
        <v>3741.0404624277453</v>
      </c>
      <c r="C7" s="158">
        <v>3967.0828603859254</v>
      </c>
      <c r="D7" s="158">
        <v>4040.8892861132836</v>
      </c>
      <c r="E7" s="158">
        <v>3764.3491444661031</v>
      </c>
      <c r="F7" s="158">
        <v>3347.0359151882308</v>
      </c>
      <c r="G7" s="158">
        <v>3659.0812420246698</v>
      </c>
      <c r="H7" s="158">
        <v>3634.0956340956341</v>
      </c>
      <c r="I7" s="158">
        <v>3393.674361842774</v>
      </c>
      <c r="J7" s="158">
        <v>3241.3654214077133</v>
      </c>
      <c r="K7" s="158">
        <v>3224.902412170954</v>
      </c>
      <c r="L7" s="158">
        <v>3242</v>
      </c>
      <c r="N7" s="17">
        <v>5.3017380509000197E-3</v>
      </c>
    </row>
    <row r="8" spans="1:23" x14ac:dyDescent="0.2">
      <c r="A8" s="7" t="s">
        <v>93</v>
      </c>
      <c r="B8" s="158">
        <v>919.07514450867063</v>
      </c>
      <c r="C8" s="158">
        <v>962.54256526674237</v>
      </c>
      <c r="D8" s="158">
        <v>899.34085577030487</v>
      </c>
      <c r="E8" s="158">
        <v>843.6213991769547</v>
      </c>
      <c r="F8" s="158">
        <v>768.06577239290345</v>
      </c>
      <c r="G8" s="158">
        <v>791.15270097830705</v>
      </c>
      <c r="H8" s="158">
        <v>777.54677754677755</v>
      </c>
      <c r="I8" s="158">
        <v>751.55090003050952</v>
      </c>
      <c r="J8" s="158">
        <v>741.11368442251535</v>
      </c>
      <c r="K8" s="158">
        <v>726.65398858973083</v>
      </c>
      <c r="L8" s="158">
        <v>720</v>
      </c>
      <c r="N8" s="17">
        <v>-9.1570247933885282E-3</v>
      </c>
    </row>
    <row r="9" spans="1:23" x14ac:dyDescent="0.2">
      <c r="A9" s="7" t="s">
        <v>94</v>
      </c>
      <c r="B9" s="158">
        <v>90.173410404624278</v>
      </c>
      <c r="C9" s="158">
        <v>93.076049943246318</v>
      </c>
      <c r="D9" s="158">
        <v>99.430231259077189</v>
      </c>
      <c r="E9" s="158">
        <v>81.221572449642622</v>
      </c>
      <c r="F9" s="158">
        <v>83.297273907399401</v>
      </c>
      <c r="G9" s="158">
        <v>95.703955763504894</v>
      </c>
      <c r="H9" s="158">
        <v>109.14760914760915</v>
      </c>
      <c r="I9" s="158">
        <v>106.78328078917929</v>
      </c>
      <c r="J9" s="158">
        <v>91.632262612022956</v>
      </c>
      <c r="K9" s="158">
        <v>81.072965669102189</v>
      </c>
      <c r="L9" s="158">
        <v>82</v>
      </c>
      <c r="N9" s="17">
        <v>1.1434567901234609E-2</v>
      </c>
    </row>
    <row r="11" spans="1:23" x14ac:dyDescent="0.2">
      <c r="A11" s="7" t="s">
        <v>106</v>
      </c>
    </row>
    <row r="12" spans="1:23" x14ac:dyDescent="0.2">
      <c r="A12" s="7" t="s">
        <v>107</v>
      </c>
    </row>
    <row r="13" spans="1:23" x14ac:dyDescent="0.2">
      <c r="A13" s="7" t="s">
        <v>149</v>
      </c>
    </row>
    <row r="16" spans="1:23" x14ac:dyDescent="0.2">
      <c r="A16" s="7" t="s">
        <v>104</v>
      </c>
    </row>
    <row r="27" spans="18:19" x14ac:dyDescent="0.2">
      <c r="S27" s="16" t="s">
        <v>105</v>
      </c>
    </row>
    <row r="28" spans="18:19" x14ac:dyDescent="0.2">
      <c r="R28" s="1" t="s">
        <v>13</v>
      </c>
      <c r="S28" s="17">
        <v>-2.2185950536352837E-2</v>
      </c>
    </row>
    <row r="29" spans="18:19" x14ac:dyDescent="0.2">
      <c r="R29" s="7" t="s">
        <v>37</v>
      </c>
      <c r="S29" s="17">
        <v>-5.973630264629138E-2</v>
      </c>
    </row>
    <row r="30" spans="18:19" x14ac:dyDescent="0.2">
      <c r="R30" s="7" t="s">
        <v>92</v>
      </c>
      <c r="S30" s="17">
        <v>5.3017380509000197E-3</v>
      </c>
    </row>
    <row r="31" spans="18:19" x14ac:dyDescent="0.2">
      <c r="R31" s="7" t="s">
        <v>93</v>
      </c>
      <c r="S31" s="17">
        <v>-9.1570247933885282E-3</v>
      </c>
    </row>
    <row r="32" spans="18:19" x14ac:dyDescent="0.2">
      <c r="R32" s="7" t="s">
        <v>94</v>
      </c>
      <c r="S32" s="17">
        <v>1.1434567901234609E-2</v>
      </c>
    </row>
    <row r="47" spans="1:1" x14ac:dyDescent="0.2">
      <c r="A47" s="7" t="s">
        <v>106</v>
      </c>
    </row>
    <row r="48" spans="1:1" x14ac:dyDescent="0.2">
      <c r="A48" s="7" t="s">
        <v>107</v>
      </c>
    </row>
    <row r="49" spans="1:1" x14ac:dyDescent="0.2">
      <c r="A49" s="7" t="s">
        <v>139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6"/>
  <sheetViews>
    <sheetView zoomScaleNormal="100" workbookViewId="0">
      <selection activeCell="A18" sqref="A18"/>
    </sheetView>
  </sheetViews>
  <sheetFormatPr baseColWidth="10" defaultColWidth="9.140625" defaultRowHeight="11.25" x14ac:dyDescent="0.2"/>
  <cols>
    <col min="1" max="1" width="66.42578125" style="7"/>
    <col min="2" max="2" width="12.7109375" style="7"/>
    <col min="3" max="3" width="11.7109375" style="7"/>
    <col min="4" max="4" width="10.85546875" style="7"/>
    <col min="5" max="5" width="16.42578125" style="7"/>
    <col min="6" max="7" width="9.140625" style="7"/>
    <col min="8" max="9" width="13.7109375" style="7"/>
    <col min="10" max="10" width="14.140625" style="7"/>
    <col min="11" max="11" width="10" style="7"/>
    <col min="12" max="12" width="10.140625" style="7"/>
    <col min="13" max="13" width="9.7109375" style="7"/>
    <col min="14" max="14" width="9.85546875" style="7"/>
    <col min="15" max="16384" width="9.140625" style="7"/>
  </cols>
  <sheetData>
    <row r="1" spans="1:1024" ht="14.85" customHeight="1" x14ac:dyDescent="0.2">
      <c r="A1" s="1" t="s">
        <v>99</v>
      </c>
    </row>
    <row r="2" spans="1:1024" ht="32.85" customHeight="1" x14ac:dyDescent="0.2">
      <c r="B2" s="21" t="s">
        <v>1</v>
      </c>
      <c r="C2" s="21"/>
      <c r="D2" s="3" t="s">
        <v>2</v>
      </c>
    </row>
    <row r="3" spans="1:1024" ht="18" customHeight="1" x14ac:dyDescent="0.2">
      <c r="A3" s="22"/>
      <c r="B3" s="23">
        <v>2016</v>
      </c>
      <c r="C3" s="23">
        <v>2017</v>
      </c>
      <c r="D3" s="24">
        <v>2017</v>
      </c>
      <c r="F3" s="25"/>
      <c r="G3" s="25"/>
      <c r="H3" s="25"/>
    </row>
    <row r="4" spans="1:1024" ht="44.85" customHeight="1" x14ac:dyDescent="0.2">
      <c r="A4" s="26" t="s">
        <v>3</v>
      </c>
      <c r="B4" s="27">
        <f>B5+B6+B7</f>
        <v>2750.14345</v>
      </c>
      <c r="C4" s="27">
        <f>C5+C6+C7</f>
        <v>2911.573085</v>
      </c>
      <c r="D4" s="28">
        <f t="shared" ref="D4:D15" si="0">C4/C$15*100</f>
        <v>80.934839916634132</v>
      </c>
      <c r="G4" s="29"/>
      <c r="H4" s="30"/>
      <c r="M4" s="31"/>
      <c r="N4" s="32"/>
    </row>
    <row r="5" spans="1:1024" s="1" customFormat="1" ht="47.85" customHeight="1" x14ac:dyDescent="0.2">
      <c r="A5" s="33" t="s">
        <v>4</v>
      </c>
      <c r="B5" s="34">
        <v>869.76955799999996</v>
      </c>
      <c r="C5" s="35">
        <v>899.84483</v>
      </c>
      <c r="D5" s="36">
        <f t="shared" si="0"/>
        <v>25.013556294040569</v>
      </c>
      <c r="E5" s="37"/>
      <c r="F5" s="4"/>
      <c r="G5" s="4"/>
      <c r="H5" s="4"/>
      <c r="I5" s="4"/>
      <c r="J5" s="4"/>
      <c r="K5" s="4"/>
      <c r="L5" s="4"/>
      <c r="ALZ5" s="7"/>
      <c r="AMA5" s="7"/>
      <c r="AMB5" s="7"/>
      <c r="AMC5" s="7"/>
      <c r="AMD5" s="7"/>
      <c r="AME5" s="7"/>
      <c r="AMF5" s="7"/>
      <c r="AMG5" s="7"/>
      <c r="AMH5" s="7"/>
      <c r="AMI5" s="7"/>
      <c r="AMJ5" s="7"/>
    </row>
    <row r="6" spans="1:1024" ht="14.85" customHeight="1" x14ac:dyDescent="0.2">
      <c r="A6" s="33" t="s">
        <v>5</v>
      </c>
      <c r="B6" s="38">
        <v>747.38834399999996</v>
      </c>
      <c r="C6" s="39">
        <v>778.46085000000005</v>
      </c>
      <c r="D6" s="36">
        <f t="shared" si="0"/>
        <v>21.639368972294555</v>
      </c>
      <c r="E6" s="40"/>
      <c r="H6" s="41"/>
      <c r="M6" s="42"/>
      <c r="N6" s="43"/>
    </row>
    <row r="7" spans="1:1024" ht="14.85" customHeight="1" x14ac:dyDescent="0.2">
      <c r="A7" s="33" t="s">
        <v>6</v>
      </c>
      <c r="B7" s="38">
        <v>1132.9855480000001</v>
      </c>
      <c r="C7" s="38">
        <v>1233.2674050000001</v>
      </c>
      <c r="D7" s="36">
        <f t="shared" si="0"/>
        <v>34.281914650299015</v>
      </c>
      <c r="E7" s="40"/>
      <c r="F7" s="44"/>
      <c r="G7" s="44"/>
      <c r="H7" s="41"/>
      <c r="I7" s="44"/>
      <c r="J7" s="44"/>
      <c r="K7" s="44"/>
      <c r="L7" s="44"/>
      <c r="M7" s="42"/>
      <c r="N7" s="43"/>
    </row>
    <row r="8" spans="1:1024" ht="14.85" customHeight="1" x14ac:dyDescent="0.2">
      <c r="A8" s="45" t="s">
        <v>7</v>
      </c>
      <c r="B8" s="46">
        <v>668.74377100000004</v>
      </c>
      <c r="C8" s="47">
        <v>696.70384000000001</v>
      </c>
      <c r="D8" s="48">
        <f t="shared" si="0"/>
        <v>19.36671761742992</v>
      </c>
      <c r="E8" s="40"/>
      <c r="F8" s="44"/>
      <c r="G8" s="44"/>
      <c r="H8" s="41"/>
      <c r="I8" s="44"/>
      <c r="J8" s="44"/>
      <c r="K8" s="44"/>
      <c r="L8" s="44"/>
      <c r="M8" s="42"/>
      <c r="N8" s="43"/>
    </row>
    <row r="9" spans="1:1024" ht="14.85" customHeight="1" x14ac:dyDescent="0.2">
      <c r="A9" s="26" t="s">
        <v>8</v>
      </c>
      <c r="B9" s="27">
        <f>B10</f>
        <v>122.14769800000001</v>
      </c>
      <c r="C9" s="27">
        <f>C10</f>
        <v>116.57069799999999</v>
      </c>
      <c r="D9" s="28">
        <f t="shared" si="0"/>
        <v>3.2403894754372282</v>
      </c>
      <c r="E9" s="40"/>
      <c r="F9" s="5"/>
      <c r="G9" s="5"/>
      <c r="H9" s="5"/>
      <c r="I9" s="5"/>
      <c r="J9" s="5"/>
      <c r="K9" s="5"/>
      <c r="L9" s="5"/>
      <c r="M9" s="5"/>
      <c r="N9" s="5"/>
    </row>
    <row r="10" spans="1:1024" ht="14.85" customHeight="1" x14ac:dyDescent="0.2">
      <c r="A10" s="33" t="s">
        <v>9</v>
      </c>
      <c r="B10" s="38">
        <v>122.14769800000001</v>
      </c>
      <c r="C10" s="38">
        <v>116.57069799999999</v>
      </c>
      <c r="D10" s="36">
        <f t="shared" si="0"/>
        <v>3.2403894754372282</v>
      </c>
      <c r="E10" s="40"/>
      <c r="F10" s="44"/>
      <c r="G10" s="44"/>
      <c r="H10" s="41"/>
      <c r="I10" s="44"/>
      <c r="J10" s="44"/>
      <c r="K10" s="44"/>
      <c r="L10" s="44"/>
      <c r="M10" s="42"/>
      <c r="N10" s="14"/>
    </row>
    <row r="11" spans="1:1024" ht="14.85" customHeight="1" x14ac:dyDescent="0.2">
      <c r="A11" s="26" t="s">
        <v>10</v>
      </c>
      <c r="B11" s="27">
        <f>SUM(B12:B14)</f>
        <v>590.077629</v>
      </c>
      <c r="C11" s="27">
        <f>SUM(C12:C14)</f>
        <v>569.28482499999996</v>
      </c>
      <c r="D11" s="28">
        <f t="shared" si="0"/>
        <v>15.824770607928626</v>
      </c>
      <c r="E11" s="40"/>
      <c r="F11" s="5"/>
      <c r="G11" s="5"/>
      <c r="H11" s="5"/>
      <c r="I11" s="5"/>
      <c r="J11" s="5"/>
      <c r="K11" s="5"/>
      <c r="L11" s="5"/>
      <c r="M11" s="5"/>
      <c r="N11" s="5"/>
    </row>
    <row r="12" spans="1:1024" ht="14.85" customHeight="1" x14ac:dyDescent="0.2">
      <c r="A12" s="33" t="s">
        <v>11</v>
      </c>
      <c r="B12" s="38">
        <v>284.32694600000002</v>
      </c>
      <c r="C12" s="38">
        <v>292.57052399999998</v>
      </c>
      <c r="D12" s="36">
        <f t="shared" si="0"/>
        <v>8.1327680374081233</v>
      </c>
      <c r="E12" s="40"/>
      <c r="F12" s="44"/>
      <c r="G12" s="44"/>
      <c r="H12" s="44"/>
      <c r="I12" s="49"/>
      <c r="J12" s="44"/>
      <c r="K12" s="44"/>
      <c r="L12" s="44"/>
      <c r="M12" s="44"/>
      <c r="N12" s="50"/>
    </row>
    <row r="13" spans="1:1024" ht="14.85" customHeight="1" x14ac:dyDescent="0.2">
      <c r="A13" s="33" t="s">
        <v>12</v>
      </c>
      <c r="B13" s="38">
        <v>276.50204400000001</v>
      </c>
      <c r="C13" s="38">
        <v>276.71430099999998</v>
      </c>
      <c r="D13" s="36">
        <f t="shared" si="0"/>
        <v>7.6920025705205033</v>
      </c>
      <c r="E13" s="40"/>
    </row>
    <row r="14" spans="1:1024" ht="14.85" customHeight="1" x14ac:dyDescent="0.2">
      <c r="A14" s="33" t="s">
        <v>150</v>
      </c>
      <c r="B14" s="38">
        <v>29.248639000000001</v>
      </c>
      <c r="C14" s="51" t="s">
        <v>100</v>
      </c>
      <c r="D14" s="52" t="s">
        <v>100</v>
      </c>
    </row>
    <row r="15" spans="1:1024" ht="14.85" customHeight="1" x14ac:dyDescent="0.2">
      <c r="A15" s="26" t="s">
        <v>13</v>
      </c>
      <c r="B15" s="27">
        <f>B11+B9+B4</f>
        <v>3462.3687770000001</v>
      </c>
      <c r="C15" s="27">
        <f>C11+C9+C4</f>
        <v>3597.4286080000002</v>
      </c>
      <c r="D15" s="53">
        <f t="shared" si="0"/>
        <v>100</v>
      </c>
      <c r="E15" s="40"/>
    </row>
    <row r="16" spans="1:1024" ht="14.85" customHeight="1" x14ac:dyDescent="0.2">
      <c r="A16" s="26"/>
      <c r="B16" s="27"/>
      <c r="C16" s="27"/>
      <c r="D16" s="53"/>
    </row>
    <row r="17" spans="1:4" ht="14.85" customHeight="1" x14ac:dyDescent="0.2">
      <c r="A17" s="45" t="s">
        <v>129</v>
      </c>
      <c r="B17" s="27"/>
      <c r="C17" s="27"/>
      <c r="D17" s="53"/>
    </row>
    <row r="18" spans="1:4" x14ac:dyDescent="0.2">
      <c r="A18" s="7" t="s">
        <v>98</v>
      </c>
      <c r="B18" s="54"/>
      <c r="C18" s="54"/>
    </row>
    <row r="1048490" ht="12.95" customHeight="1" x14ac:dyDescent="0.2"/>
    <row r="1048491" ht="12.95" customHeight="1" x14ac:dyDescent="0.2"/>
    <row r="1048492" ht="12.95" customHeight="1" x14ac:dyDescent="0.2"/>
    <row r="1048493" ht="12.95" customHeight="1" x14ac:dyDescent="0.2"/>
    <row r="1048494" ht="12.95" customHeight="1" x14ac:dyDescent="0.2"/>
    <row r="1048495" ht="12.95" customHeight="1" x14ac:dyDescent="0.2"/>
    <row r="1048496" ht="12.95" customHeight="1" x14ac:dyDescent="0.2"/>
    <row r="1048497" ht="12.95" customHeight="1" x14ac:dyDescent="0.2"/>
    <row r="1048498" ht="12.75" customHeight="1" x14ac:dyDescent="0.2"/>
    <row r="1048499" ht="12.75" customHeight="1" x14ac:dyDescent="0.2"/>
    <row r="1048500" ht="12.75" customHeight="1" x14ac:dyDescent="0.2"/>
    <row r="1048501" ht="12.75" customHeight="1" x14ac:dyDescent="0.2"/>
    <row r="1048502" ht="12.75" customHeight="1" x14ac:dyDescent="0.2"/>
    <row r="1048503" ht="12.75" customHeight="1" x14ac:dyDescent="0.2"/>
    <row r="1048504" ht="12.75" customHeight="1" x14ac:dyDescent="0.2"/>
    <row r="1048505" ht="12.75" customHeight="1" x14ac:dyDescent="0.2"/>
    <row r="1048506" ht="12.75" customHeight="1" x14ac:dyDescent="0.2"/>
    <row r="1048507" ht="12.75" customHeight="1" x14ac:dyDescent="0.2"/>
    <row r="1048508" ht="12.75" customHeight="1" x14ac:dyDescent="0.2"/>
    <row r="1048509" ht="12.75" customHeight="1" x14ac:dyDescent="0.2"/>
    <row r="1048510" ht="12.75" customHeight="1" x14ac:dyDescent="0.2"/>
    <row r="1048511" ht="12.75" customHeight="1" x14ac:dyDescent="0.2"/>
    <row r="1048512" ht="12.75" customHeight="1" x14ac:dyDescent="0.2"/>
    <row r="1048513" ht="12.75" customHeight="1" x14ac:dyDescent="0.2"/>
    <row r="1048514" ht="12.75" customHeight="1" x14ac:dyDescent="0.2"/>
    <row r="1048515" ht="12.75" customHeight="1" x14ac:dyDescent="0.2"/>
    <row r="1048516" ht="12.75" customHeight="1" x14ac:dyDescent="0.2"/>
    <row r="1048517" ht="12.75" customHeight="1" x14ac:dyDescent="0.2"/>
    <row r="1048518" ht="12.75" customHeight="1" x14ac:dyDescent="0.2"/>
    <row r="1048519" ht="12.75" customHeight="1" x14ac:dyDescent="0.2"/>
    <row r="1048520" ht="12.75" customHeight="1" x14ac:dyDescent="0.2"/>
    <row r="1048521" ht="12.75" customHeight="1" x14ac:dyDescent="0.2"/>
    <row r="1048522" ht="12.75" customHeight="1" x14ac:dyDescent="0.2"/>
    <row r="1048523" ht="12.75" customHeight="1" x14ac:dyDescent="0.2"/>
    <row r="1048524" ht="12.75" customHeight="1" x14ac:dyDescent="0.2"/>
    <row r="1048525" ht="12.75" customHeight="1" x14ac:dyDescent="0.2"/>
    <row r="1048526" ht="12.75" customHeight="1" x14ac:dyDescent="0.2"/>
    <row r="1048527" ht="12.75" customHeight="1" x14ac:dyDescent="0.2"/>
    <row r="1048528" ht="12.75" customHeight="1" x14ac:dyDescent="0.2"/>
    <row r="1048529" ht="12.75" customHeight="1" x14ac:dyDescent="0.2"/>
    <row r="1048530" ht="12.75" customHeight="1" x14ac:dyDescent="0.2"/>
    <row r="1048531" ht="12.75" customHeight="1" x14ac:dyDescent="0.2"/>
    <row r="1048532" ht="12.75" customHeight="1" x14ac:dyDescent="0.2"/>
    <row r="1048533" ht="12.75" customHeight="1" x14ac:dyDescent="0.2"/>
    <row r="1048534" ht="12.75" customHeight="1" x14ac:dyDescent="0.2"/>
    <row r="1048535" ht="12.75" customHeight="1" x14ac:dyDescent="0.2"/>
    <row r="1048536" ht="12.75" customHeight="1" x14ac:dyDescent="0.2"/>
    <row r="1048537" ht="12.75" customHeight="1" x14ac:dyDescent="0.2"/>
    <row r="1048538" ht="12.75" customHeight="1" x14ac:dyDescent="0.2"/>
    <row r="1048539" ht="12.75" customHeight="1" x14ac:dyDescent="0.2"/>
    <row r="1048540" ht="12.75" customHeight="1" x14ac:dyDescent="0.2"/>
    <row r="1048541" ht="12.75" customHeight="1" x14ac:dyDescent="0.2"/>
    <row r="1048542" ht="12.75" customHeight="1" x14ac:dyDescent="0.2"/>
    <row r="1048543" ht="12.75" customHeight="1" x14ac:dyDescent="0.2"/>
    <row r="1048544" ht="12.75" customHeight="1" x14ac:dyDescent="0.2"/>
    <row r="1048545" ht="12.75" customHeight="1" x14ac:dyDescent="0.2"/>
    <row r="1048546" ht="12.75" customHeight="1" x14ac:dyDescent="0.2"/>
    <row r="1048547" ht="12.75" customHeight="1" x14ac:dyDescent="0.2"/>
    <row r="1048548" ht="12.75" customHeight="1" x14ac:dyDescent="0.2"/>
    <row r="1048549" ht="12.75" customHeight="1" x14ac:dyDescent="0.2"/>
    <row r="1048550" ht="12.75" customHeight="1" x14ac:dyDescent="0.2"/>
    <row r="1048551" ht="12.75" customHeight="1" x14ac:dyDescent="0.2"/>
    <row r="1048552" ht="12.75" customHeight="1" x14ac:dyDescent="0.2"/>
    <row r="1048553" ht="12.75" customHeight="1" x14ac:dyDescent="0.2"/>
    <row r="1048554" ht="12.75" customHeight="1" x14ac:dyDescent="0.2"/>
    <row r="1048555" ht="12.75" customHeight="1" x14ac:dyDescent="0.2"/>
    <row r="1048556" ht="12.75" customHeight="1" x14ac:dyDescent="0.2"/>
    <row r="1048557" ht="12.75" customHeight="1" x14ac:dyDescent="0.2"/>
    <row r="1048558" ht="12.75" customHeight="1" x14ac:dyDescent="0.2"/>
    <row r="1048559" ht="12.75" customHeight="1" x14ac:dyDescent="0.2"/>
    <row r="1048560" ht="12.75" customHeight="1" x14ac:dyDescent="0.2"/>
    <row r="1048561" ht="12.75" customHeight="1" x14ac:dyDescent="0.2"/>
    <row r="1048562" ht="12.75" customHeight="1" x14ac:dyDescent="0.2"/>
    <row r="1048563" ht="12.75" customHeight="1" x14ac:dyDescent="0.2"/>
    <row r="1048564" ht="12.75" customHeight="1" x14ac:dyDescent="0.2"/>
    <row r="1048565" ht="12.75" customHeight="1" x14ac:dyDescent="0.2"/>
    <row r="1048566" ht="12.75" customHeight="1" x14ac:dyDescent="0.2"/>
    <row r="1048567" ht="12.75" customHeight="1" x14ac:dyDescent="0.2"/>
    <row r="1048568" ht="12.75" customHeight="1" x14ac:dyDescent="0.2"/>
    <row r="1048569" ht="12.75" customHeight="1" x14ac:dyDescent="0.2"/>
    <row r="1048570" ht="12.75" customHeight="1" x14ac:dyDescent="0.2"/>
    <row r="1048571" ht="12.75" customHeight="1" x14ac:dyDescent="0.2"/>
    <row r="1048572" ht="12.75" customHeight="1" x14ac:dyDescent="0.2"/>
    <row r="1048573" ht="12.75" customHeight="1" x14ac:dyDescent="0.2"/>
    <row r="1048574" ht="12.75" customHeight="1" x14ac:dyDescent="0.2"/>
    <row r="1048575" ht="12.75" customHeight="1" x14ac:dyDescent="0.2"/>
    <row r="1048576" ht="12.75" customHeight="1" x14ac:dyDescent="0.2"/>
  </sheetData>
  <mergeCells count="1">
    <mergeCell ref="B2:C2"/>
  </mergeCells>
  <pageMargins left="0.74791666666666701" right="0.74791666666666701" top="0.98402777777777795" bottom="0.98402777777777795" header="0.51180555555555496" footer="0.51180555555555496"/>
  <pageSetup paperSize="9" firstPageNumber="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48576"/>
  <sheetViews>
    <sheetView topLeftCell="A4" zoomScaleNormal="100" workbookViewId="0">
      <selection activeCell="A31" sqref="A31"/>
    </sheetView>
  </sheetViews>
  <sheetFormatPr baseColWidth="10" defaultColWidth="9.140625" defaultRowHeight="11.25" x14ac:dyDescent="0.2"/>
  <cols>
    <col min="1" max="1" width="66.42578125" style="7"/>
    <col min="2" max="2" width="12.7109375" style="7"/>
    <col min="3" max="3" width="15.85546875" style="7"/>
    <col min="4" max="4" width="10.85546875" style="7"/>
    <col min="5" max="5" width="16.42578125" style="7"/>
    <col min="6" max="16384" width="9.140625" style="7"/>
  </cols>
  <sheetData>
    <row r="1" spans="1:5" ht="14.85" customHeight="1" x14ac:dyDescent="0.2">
      <c r="A1" s="1" t="s">
        <v>14</v>
      </c>
    </row>
    <row r="2" spans="1:5" ht="14.85" customHeight="1" x14ac:dyDescent="0.2">
      <c r="A2" s="1" t="s">
        <v>95</v>
      </c>
    </row>
    <row r="3" spans="1:5" ht="14.85" customHeight="1" x14ac:dyDescent="0.2">
      <c r="A3" s="1"/>
      <c r="C3" s="6" t="s">
        <v>15</v>
      </c>
    </row>
    <row r="4" spans="1:5" ht="14.85" customHeight="1" x14ac:dyDescent="0.2">
      <c r="B4" s="16">
        <v>2016</v>
      </c>
      <c r="C4" s="55">
        <v>2017</v>
      </c>
    </row>
    <row r="5" spans="1:5" ht="46.35" customHeight="1" x14ac:dyDescent="0.2">
      <c r="A5" s="56"/>
      <c r="B5" s="57" t="s">
        <v>16</v>
      </c>
      <c r="C5" s="58" t="s">
        <v>17</v>
      </c>
    </row>
    <row r="6" spans="1:5" ht="38.85" customHeight="1" x14ac:dyDescent="0.2">
      <c r="A6" s="59" t="s">
        <v>13</v>
      </c>
      <c r="B6" s="60">
        <f>B7+B10+B11+B12+B13+B14+B15+B16+B17+B18+B19</f>
        <v>3925.2999999999997</v>
      </c>
      <c r="C6" s="61">
        <f>C7+C10+C11+C12+C13+C14+C15+C16+C17+C18</f>
        <v>4014.2799999999997</v>
      </c>
    </row>
    <row r="7" spans="1:5" ht="14.85" customHeight="1" x14ac:dyDescent="0.2">
      <c r="A7" s="62" t="s">
        <v>18</v>
      </c>
      <c r="B7" s="63">
        <v>2844</v>
      </c>
      <c r="C7" s="64">
        <v>2935.46</v>
      </c>
    </row>
    <row r="8" spans="1:5" x14ac:dyDescent="0.2">
      <c r="A8" s="65" t="s">
        <v>19</v>
      </c>
      <c r="B8" s="66">
        <v>2340.46</v>
      </c>
      <c r="C8" s="67">
        <v>2370.67</v>
      </c>
    </row>
    <row r="9" spans="1:5" ht="14.85" customHeight="1" x14ac:dyDescent="0.2">
      <c r="A9" s="65" t="s">
        <v>20</v>
      </c>
      <c r="B9" s="66">
        <v>543.54</v>
      </c>
      <c r="C9" s="67">
        <v>564.79</v>
      </c>
    </row>
    <row r="10" spans="1:5" ht="14.85" customHeight="1" x14ac:dyDescent="0.2">
      <c r="A10" s="62" t="s">
        <v>96</v>
      </c>
      <c r="B10" s="63">
        <v>752.77</v>
      </c>
      <c r="C10" s="64">
        <v>744.94</v>
      </c>
    </row>
    <row r="11" spans="1:5" ht="14.85" customHeight="1" x14ac:dyDescent="0.2">
      <c r="A11" s="62" t="s">
        <v>21</v>
      </c>
      <c r="B11" s="63">
        <v>82.52</v>
      </c>
      <c r="C11" s="64">
        <v>73.84</v>
      </c>
    </row>
    <row r="12" spans="1:5" ht="14.85" customHeight="1" x14ac:dyDescent="0.2">
      <c r="A12" s="62" t="s">
        <v>22</v>
      </c>
      <c r="B12" s="63">
        <v>93.42</v>
      </c>
      <c r="C12" s="64">
        <v>107.76</v>
      </c>
    </row>
    <row r="13" spans="1:5" ht="14.85" customHeight="1" x14ac:dyDescent="0.2">
      <c r="A13" s="68" t="s">
        <v>140</v>
      </c>
      <c r="B13" s="63">
        <v>130.9</v>
      </c>
      <c r="C13" s="64">
        <v>130.91</v>
      </c>
    </row>
    <row r="14" spans="1:5" ht="14.85" customHeight="1" x14ac:dyDescent="0.2">
      <c r="A14" s="62" t="s">
        <v>23</v>
      </c>
      <c r="B14" s="63">
        <v>2.48</v>
      </c>
      <c r="C14" s="64">
        <v>3.64</v>
      </c>
    </row>
    <row r="15" spans="1:5" ht="14.85" customHeight="1" x14ac:dyDescent="0.2">
      <c r="A15" s="69" t="s">
        <v>97</v>
      </c>
      <c r="B15" s="63">
        <v>8.4599999999999991</v>
      </c>
      <c r="C15" s="64">
        <v>8.120000000000001</v>
      </c>
    </row>
    <row r="16" spans="1:5" ht="14.85" customHeight="1" x14ac:dyDescent="0.2">
      <c r="A16" s="62" t="s">
        <v>24</v>
      </c>
      <c r="B16" s="63">
        <v>4.62</v>
      </c>
      <c r="C16" s="64">
        <v>4.72</v>
      </c>
    </row>
    <row r="17" spans="1:3" ht="14.85" customHeight="1" x14ac:dyDescent="0.2">
      <c r="A17" s="62" t="s">
        <v>25</v>
      </c>
      <c r="B17" s="63">
        <v>3.2</v>
      </c>
      <c r="C17" s="64">
        <v>1.1399999999999999</v>
      </c>
    </row>
    <row r="18" spans="1:3" ht="14.85" customHeight="1" x14ac:dyDescent="0.2">
      <c r="A18" s="62" t="s">
        <v>26</v>
      </c>
      <c r="B18" s="63">
        <v>2.87</v>
      </c>
      <c r="C18" s="64">
        <v>3.75</v>
      </c>
    </row>
    <row r="19" spans="1:3" ht="14.85" customHeight="1" x14ac:dyDescent="0.2">
      <c r="A19" s="70" t="s">
        <v>27</v>
      </c>
      <c r="B19" s="71">
        <v>0.06</v>
      </c>
      <c r="C19" s="72" t="s">
        <v>28</v>
      </c>
    </row>
    <row r="20" spans="1:3" ht="14.85" customHeight="1" x14ac:dyDescent="0.2">
      <c r="A20" s="73"/>
      <c r="B20" s="74"/>
    </row>
    <row r="21" spans="1:3" ht="14.85" customHeight="1" x14ac:dyDescent="0.2">
      <c r="A21" s="73" t="s">
        <v>29</v>
      </c>
      <c r="B21" s="74"/>
    </row>
    <row r="22" spans="1:3" ht="14.85" customHeight="1" x14ac:dyDescent="0.2">
      <c r="A22" s="73" t="s">
        <v>128</v>
      </c>
      <c r="B22" s="74"/>
    </row>
    <row r="23" spans="1:3" ht="14.85" customHeight="1" x14ac:dyDescent="0.2">
      <c r="A23" s="7" t="s">
        <v>98</v>
      </c>
      <c r="B23" s="74"/>
    </row>
    <row r="1048495" ht="12.95" customHeight="1" x14ac:dyDescent="0.2"/>
    <row r="1048496" ht="12.95" customHeight="1" x14ac:dyDescent="0.2"/>
    <row r="1048497" ht="12.95" customHeight="1" x14ac:dyDescent="0.2"/>
    <row r="1048498" ht="12.95" customHeight="1" x14ac:dyDescent="0.2"/>
    <row r="1048499" ht="12.95" customHeight="1" x14ac:dyDescent="0.2"/>
    <row r="1048500" ht="12.95" customHeight="1" x14ac:dyDescent="0.2"/>
    <row r="1048501" ht="12.95" customHeight="1" x14ac:dyDescent="0.2"/>
    <row r="1048502" ht="12.95" customHeight="1" x14ac:dyDescent="0.2"/>
    <row r="1048503" ht="12.75" customHeight="1" x14ac:dyDescent="0.2"/>
    <row r="1048504" ht="12.75" customHeight="1" x14ac:dyDescent="0.2"/>
    <row r="1048505" ht="12.75" customHeight="1" x14ac:dyDescent="0.2"/>
    <row r="1048506" ht="12.75" customHeight="1" x14ac:dyDescent="0.2"/>
    <row r="1048507" ht="12.75" customHeight="1" x14ac:dyDescent="0.2"/>
    <row r="1048508" ht="12.75" customHeight="1" x14ac:dyDescent="0.2"/>
    <row r="1048509" ht="12.75" customHeight="1" x14ac:dyDescent="0.2"/>
    <row r="1048510" ht="12.75" customHeight="1" x14ac:dyDescent="0.2"/>
    <row r="1048511" ht="12.75" customHeight="1" x14ac:dyDescent="0.2"/>
    <row r="1048512" ht="12.75" customHeight="1" x14ac:dyDescent="0.2"/>
    <row r="1048513" ht="12.75" customHeight="1" x14ac:dyDescent="0.2"/>
    <row r="1048514" ht="12.75" customHeight="1" x14ac:dyDescent="0.2"/>
    <row r="1048515" ht="12.75" customHeight="1" x14ac:dyDescent="0.2"/>
    <row r="1048516" ht="12.75" customHeight="1" x14ac:dyDescent="0.2"/>
    <row r="1048517" ht="12.75" customHeight="1" x14ac:dyDescent="0.2"/>
    <row r="1048518" ht="12.75" customHeight="1" x14ac:dyDescent="0.2"/>
    <row r="1048519" ht="12.75" customHeight="1" x14ac:dyDescent="0.2"/>
    <row r="1048520" ht="12.75" customHeight="1" x14ac:dyDescent="0.2"/>
    <row r="1048521" ht="12.75" customHeight="1" x14ac:dyDescent="0.2"/>
    <row r="1048522" ht="12.75" customHeight="1" x14ac:dyDescent="0.2"/>
    <row r="1048523" ht="12.75" customHeight="1" x14ac:dyDescent="0.2"/>
    <row r="1048524" ht="12.75" customHeight="1" x14ac:dyDescent="0.2"/>
    <row r="1048525" ht="12.75" customHeight="1" x14ac:dyDescent="0.2"/>
    <row r="1048526" ht="12.75" customHeight="1" x14ac:dyDescent="0.2"/>
    <row r="1048527" ht="12.75" customHeight="1" x14ac:dyDescent="0.2"/>
    <row r="1048528" ht="12.75" customHeight="1" x14ac:dyDescent="0.2"/>
    <row r="1048529" ht="12.75" customHeight="1" x14ac:dyDescent="0.2"/>
    <row r="1048530" ht="12.75" customHeight="1" x14ac:dyDescent="0.2"/>
    <row r="1048531" ht="12.75" customHeight="1" x14ac:dyDescent="0.2"/>
    <row r="1048532" ht="12.75" customHeight="1" x14ac:dyDescent="0.2"/>
    <row r="1048533" ht="12.75" customHeight="1" x14ac:dyDescent="0.2"/>
    <row r="1048534" ht="12.75" customHeight="1" x14ac:dyDescent="0.2"/>
    <row r="1048535" ht="12.75" customHeight="1" x14ac:dyDescent="0.2"/>
    <row r="1048536" ht="12.75" customHeight="1" x14ac:dyDescent="0.2"/>
    <row r="1048537" ht="12.75" customHeight="1" x14ac:dyDescent="0.2"/>
    <row r="1048538" ht="12.75" customHeight="1" x14ac:dyDescent="0.2"/>
    <row r="1048539" ht="12.75" customHeight="1" x14ac:dyDescent="0.2"/>
    <row r="1048540" ht="12.75" customHeight="1" x14ac:dyDescent="0.2"/>
    <row r="1048541" ht="12.75" customHeight="1" x14ac:dyDescent="0.2"/>
    <row r="1048542" ht="12.75" customHeight="1" x14ac:dyDescent="0.2"/>
    <row r="1048543" ht="12.75" customHeight="1" x14ac:dyDescent="0.2"/>
    <row r="1048544" ht="12.75" customHeight="1" x14ac:dyDescent="0.2"/>
    <row r="1048545" ht="12.75" customHeight="1" x14ac:dyDescent="0.2"/>
    <row r="1048546" ht="12.75" customHeight="1" x14ac:dyDescent="0.2"/>
    <row r="1048547" ht="12.75" customHeight="1" x14ac:dyDescent="0.2"/>
    <row r="1048548" ht="12.75" customHeight="1" x14ac:dyDescent="0.2"/>
    <row r="1048549" ht="12.75" customHeight="1" x14ac:dyDescent="0.2"/>
    <row r="1048550" ht="12.75" customHeight="1" x14ac:dyDescent="0.2"/>
    <row r="1048551" ht="12.75" customHeight="1" x14ac:dyDescent="0.2"/>
    <row r="1048552" ht="12.75" customHeight="1" x14ac:dyDescent="0.2"/>
    <row r="1048553" ht="12.75" customHeight="1" x14ac:dyDescent="0.2"/>
    <row r="1048554" ht="12.75" customHeight="1" x14ac:dyDescent="0.2"/>
    <row r="1048555" ht="12.75" customHeight="1" x14ac:dyDescent="0.2"/>
    <row r="1048556" ht="12.75" customHeight="1" x14ac:dyDescent="0.2"/>
    <row r="1048557" ht="12.75" customHeight="1" x14ac:dyDescent="0.2"/>
    <row r="1048558" ht="12.75" customHeight="1" x14ac:dyDescent="0.2"/>
    <row r="1048559" ht="12.75" customHeight="1" x14ac:dyDescent="0.2"/>
    <row r="1048560" ht="12.75" customHeight="1" x14ac:dyDescent="0.2"/>
    <row r="1048561" ht="12.75" customHeight="1" x14ac:dyDescent="0.2"/>
    <row r="1048562" ht="12.75" customHeight="1" x14ac:dyDescent="0.2"/>
    <row r="1048563" ht="12.75" customHeight="1" x14ac:dyDescent="0.2"/>
    <row r="1048564" ht="12.75" customHeight="1" x14ac:dyDescent="0.2"/>
    <row r="1048565" ht="12.75" customHeight="1" x14ac:dyDescent="0.2"/>
    <row r="1048566" ht="12.75" customHeight="1" x14ac:dyDescent="0.2"/>
    <row r="1048567" ht="12.75" customHeight="1" x14ac:dyDescent="0.2"/>
    <row r="1048568" ht="12.75" customHeight="1" x14ac:dyDescent="0.2"/>
    <row r="1048569" ht="12.75" customHeight="1" x14ac:dyDescent="0.2"/>
    <row r="1048570" ht="12.75" customHeight="1" x14ac:dyDescent="0.2"/>
    <row r="1048571" ht="12.75" customHeight="1" x14ac:dyDescent="0.2"/>
    <row r="1048572" ht="12.75" customHeight="1" x14ac:dyDescent="0.2"/>
    <row r="1048573" ht="12.75" customHeight="1" x14ac:dyDescent="0.2"/>
    <row r="1048574" ht="12.75" customHeight="1" x14ac:dyDescent="0.2"/>
    <row r="1048575" ht="12.75" customHeight="1" x14ac:dyDescent="0.2"/>
    <row r="1048576" ht="12.75" customHeight="1" x14ac:dyDescent="0.2"/>
  </sheetData>
  <pageMargins left="0.74791666666666701" right="0.74791666666666701" top="0.98402777777777795" bottom="0.98402777777777795" header="0.51180555555555496" footer="0.51180555555555496"/>
  <pageSetup paperSize="9" firstPageNumber="0"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8495"/>
  <sheetViews>
    <sheetView zoomScaleNormal="100" workbookViewId="0">
      <selection activeCell="G18" sqref="A1:XFD1048576"/>
    </sheetView>
  </sheetViews>
  <sheetFormatPr baseColWidth="10" defaultColWidth="9.140625" defaultRowHeight="11.25" x14ac:dyDescent="0.2"/>
  <cols>
    <col min="1" max="1" width="56.5703125" style="7"/>
    <col min="2" max="2" width="17.42578125" style="7"/>
    <col min="3" max="3" width="17" style="7"/>
    <col min="4" max="4" width="11.7109375" style="7"/>
    <col min="5" max="5" width="9.140625" style="7"/>
    <col min="6" max="6" width="16" style="7"/>
    <col min="7" max="7" width="12.28515625" style="7"/>
    <col min="8" max="8" width="11.28515625" style="7"/>
    <col min="9" max="10" width="9.140625" style="7"/>
    <col min="11" max="12" width="13.7109375" style="7"/>
    <col min="13" max="13" width="14.140625" style="7"/>
    <col min="14" max="14" width="10" style="7"/>
    <col min="15" max="15" width="10.140625" style="7"/>
    <col min="16" max="16" width="9.7109375" style="7"/>
    <col min="17" max="17" width="9.85546875" style="7"/>
    <col min="18" max="16384" width="9.140625" style="7"/>
  </cols>
  <sheetData>
    <row r="1" spans="1:5" ht="14.85" customHeight="1" x14ac:dyDescent="0.2">
      <c r="A1" s="2" t="s">
        <v>101</v>
      </c>
    </row>
    <row r="2" spans="1:5" ht="14.85" customHeight="1" x14ac:dyDescent="0.2">
      <c r="A2" s="1"/>
      <c r="D2" s="6"/>
    </row>
    <row r="3" spans="1:5" ht="14.85" customHeight="1" x14ac:dyDescent="0.2">
      <c r="A3" s="75"/>
      <c r="B3" s="76">
        <v>2016</v>
      </c>
      <c r="C3" s="77">
        <v>2017</v>
      </c>
      <c r="D3" s="77"/>
    </row>
    <row r="4" spans="1:5" ht="41.1" customHeight="1" x14ac:dyDescent="0.2">
      <c r="A4" s="78"/>
      <c r="B4" s="79" t="s">
        <v>30</v>
      </c>
      <c r="C4" s="80" t="s">
        <v>31</v>
      </c>
      <c r="D4" s="80"/>
      <c r="E4" s="44"/>
    </row>
    <row r="5" spans="1:5" ht="12.75" customHeight="1" x14ac:dyDescent="0.2">
      <c r="A5" s="78"/>
      <c r="B5" s="81" t="s">
        <v>32</v>
      </c>
      <c r="C5" s="81" t="s">
        <v>32</v>
      </c>
      <c r="D5" s="82" t="s">
        <v>33</v>
      </c>
    </row>
    <row r="6" spans="1:5" ht="12.75" customHeight="1" x14ac:dyDescent="0.2">
      <c r="A6" s="83" t="s">
        <v>34</v>
      </c>
      <c r="B6" s="84">
        <v>797</v>
      </c>
      <c r="C6" s="85">
        <v>757</v>
      </c>
      <c r="D6" s="86">
        <f t="shared" ref="D6:D11" si="0">C6/C$11*100</f>
        <v>49.574328749181404</v>
      </c>
    </row>
    <row r="7" spans="1:5" ht="12.75" customHeight="1" x14ac:dyDescent="0.2">
      <c r="A7" s="87" t="s">
        <v>35</v>
      </c>
      <c r="B7" s="88">
        <v>172</v>
      </c>
      <c r="C7" s="89">
        <v>311</v>
      </c>
      <c r="D7" s="86">
        <f t="shared" si="0"/>
        <v>20.366732154551411</v>
      </c>
    </row>
    <row r="8" spans="1:5" ht="12.75" customHeight="1" x14ac:dyDescent="0.2">
      <c r="A8" s="78" t="s">
        <v>36</v>
      </c>
      <c r="B8" s="88">
        <v>257</v>
      </c>
      <c r="C8" s="89">
        <v>187</v>
      </c>
      <c r="D8" s="86">
        <f t="shared" si="0"/>
        <v>12.246234446627374</v>
      </c>
    </row>
    <row r="9" spans="1:5" ht="12.75" customHeight="1" x14ac:dyDescent="0.2">
      <c r="A9" s="78" t="s">
        <v>37</v>
      </c>
      <c r="B9" s="88">
        <v>165</v>
      </c>
      <c r="C9" s="89">
        <v>165</v>
      </c>
      <c r="D9" s="86">
        <f t="shared" si="0"/>
        <v>10.805500982318271</v>
      </c>
    </row>
    <row r="10" spans="1:5" ht="12.75" customHeight="1" x14ac:dyDescent="0.2">
      <c r="A10" s="78" t="s">
        <v>38</v>
      </c>
      <c r="B10" s="88">
        <v>105</v>
      </c>
      <c r="C10" s="89">
        <v>107</v>
      </c>
      <c r="D10" s="86">
        <f t="shared" si="0"/>
        <v>7.0072036673215461</v>
      </c>
    </row>
    <row r="11" spans="1:5" ht="12.75" customHeight="1" x14ac:dyDescent="0.2">
      <c r="A11" s="90" t="s">
        <v>39</v>
      </c>
      <c r="B11" s="91">
        <f>SUM(B6:B10)</f>
        <v>1496</v>
      </c>
      <c r="C11" s="92">
        <f>SUM(C6:C10)</f>
        <v>1527</v>
      </c>
      <c r="D11" s="93">
        <f t="shared" si="0"/>
        <v>100</v>
      </c>
    </row>
    <row r="12" spans="1:5" ht="12.75" customHeight="1" x14ac:dyDescent="0.2"/>
    <row r="13" spans="1:5" ht="12.75" customHeight="1" x14ac:dyDescent="0.2">
      <c r="A13" s="7" t="s">
        <v>98</v>
      </c>
    </row>
    <row r="1048488" ht="12.95" customHeight="1" x14ac:dyDescent="0.2"/>
    <row r="1048489" ht="12.95" customHeight="1" x14ac:dyDescent="0.2"/>
    <row r="1048490" ht="12.95" customHeight="1" x14ac:dyDescent="0.2"/>
    <row r="1048491" ht="12.95" customHeight="1" x14ac:dyDescent="0.2"/>
    <row r="1048492" ht="12.95" customHeight="1" x14ac:dyDescent="0.2"/>
    <row r="1048493" ht="12.95" customHeight="1" x14ac:dyDescent="0.2"/>
    <row r="1048494" ht="12.95" customHeight="1" x14ac:dyDescent="0.2"/>
    <row r="1048495" ht="12.95" customHeight="1" x14ac:dyDescent="0.2"/>
  </sheetData>
  <mergeCells count="2">
    <mergeCell ref="C3:D3"/>
    <mergeCell ref="C4:D4"/>
  </mergeCells>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8504"/>
  <sheetViews>
    <sheetView zoomScaleNormal="100" workbookViewId="0">
      <selection activeCell="A34" sqref="A1:XFD1048576"/>
    </sheetView>
  </sheetViews>
  <sheetFormatPr baseColWidth="10" defaultColWidth="9.140625" defaultRowHeight="11.25" x14ac:dyDescent="0.2"/>
  <cols>
    <col min="1" max="1" width="66.42578125" style="7"/>
    <col min="2" max="2" width="12.7109375" style="7"/>
    <col min="3" max="3" width="11.7109375" style="7"/>
    <col min="4" max="4" width="10.85546875" style="7"/>
    <col min="5" max="5" width="16.42578125" style="7"/>
    <col min="6" max="6" width="9.140625" style="7"/>
    <col min="7" max="8" width="13.7109375" style="7"/>
    <col min="9" max="9" width="14.140625" style="7"/>
    <col min="10" max="10" width="10" style="7"/>
    <col min="11" max="11" width="10.140625" style="7"/>
    <col min="12" max="12" width="9.7109375" style="7"/>
    <col min="13" max="13" width="9.85546875" style="7"/>
    <col min="14" max="16384" width="9.140625" style="7"/>
  </cols>
  <sheetData>
    <row r="1" spans="1:4" ht="41.1" customHeight="1" x14ac:dyDescent="0.2">
      <c r="A1" s="94" t="s">
        <v>102</v>
      </c>
      <c r="B1" s="94"/>
      <c r="C1" s="95"/>
    </row>
    <row r="2" spans="1:4" ht="22.35" customHeight="1" x14ac:dyDescent="0.2">
      <c r="A2" s="96"/>
      <c r="B2" s="63"/>
      <c r="C2" s="6" t="s">
        <v>15</v>
      </c>
    </row>
    <row r="3" spans="1:4" x14ac:dyDescent="0.2">
      <c r="A3" s="97"/>
      <c r="B3" s="98">
        <v>2016</v>
      </c>
      <c r="C3" s="55">
        <v>2017</v>
      </c>
    </row>
    <row r="4" spans="1:4" ht="33.75" x14ac:dyDescent="0.2">
      <c r="A4" s="62"/>
      <c r="B4" s="57" t="s">
        <v>16</v>
      </c>
      <c r="C4" s="58" t="s">
        <v>17</v>
      </c>
    </row>
    <row r="5" spans="1:4" ht="42.6" customHeight="1" x14ac:dyDescent="0.2">
      <c r="A5" s="99" t="s">
        <v>40</v>
      </c>
      <c r="B5" s="100"/>
      <c r="C5" s="101"/>
    </row>
    <row r="6" spans="1:4" ht="14.85" customHeight="1" x14ac:dyDescent="0.2">
      <c r="A6" s="62" t="s">
        <v>41</v>
      </c>
      <c r="B6" s="60">
        <v>3867.45</v>
      </c>
      <c r="C6" s="102">
        <v>3931.09</v>
      </c>
    </row>
    <row r="7" spans="1:4" ht="14.85" customHeight="1" x14ac:dyDescent="0.2">
      <c r="A7" s="62"/>
      <c r="B7" s="59"/>
      <c r="C7" s="14"/>
    </row>
    <row r="8" spans="1:4" ht="14.85" customHeight="1" x14ac:dyDescent="0.2">
      <c r="A8" s="59" t="s">
        <v>42</v>
      </c>
      <c r="B8" s="103">
        <f>B10+B18+B21+B23</f>
        <v>738.03</v>
      </c>
      <c r="C8" s="104">
        <f>C10+C21+C23+C18</f>
        <v>774.7</v>
      </c>
    </row>
    <row r="9" spans="1:4" ht="14.85" customHeight="1" x14ac:dyDescent="0.2">
      <c r="A9" s="59" t="s">
        <v>43</v>
      </c>
      <c r="C9" s="14"/>
    </row>
    <row r="10" spans="1:4" ht="14.85" customHeight="1" x14ac:dyDescent="0.2">
      <c r="A10" s="59" t="s">
        <v>44</v>
      </c>
      <c r="B10" s="103">
        <f>B11+B12+B13+B14+B15</f>
        <v>675.4</v>
      </c>
      <c r="C10" s="105">
        <f>C11+C12+C13+C14+C15</f>
        <v>679.5</v>
      </c>
    </row>
    <row r="11" spans="1:4" ht="14.85" customHeight="1" x14ac:dyDescent="0.2">
      <c r="A11" s="106" t="s">
        <v>45</v>
      </c>
      <c r="B11" s="107">
        <v>508.6</v>
      </c>
      <c r="C11" s="108">
        <v>513</v>
      </c>
      <c r="D11" s="109"/>
    </row>
    <row r="12" spans="1:4" ht="14.85" customHeight="1" x14ac:dyDescent="0.2">
      <c r="A12" s="106" t="s">
        <v>46</v>
      </c>
      <c r="B12" s="107">
        <v>140.19999999999999</v>
      </c>
      <c r="C12" s="108">
        <v>140.9</v>
      </c>
    </row>
    <row r="13" spans="1:4" ht="14.85" customHeight="1" x14ac:dyDescent="0.2">
      <c r="A13" s="106" t="s">
        <v>47</v>
      </c>
      <c r="B13" s="107">
        <v>8.5</v>
      </c>
      <c r="C13" s="108">
        <v>8.4</v>
      </c>
    </row>
    <row r="14" spans="1:4" ht="14.85" customHeight="1" x14ac:dyDescent="0.2">
      <c r="A14" s="106" t="s">
        <v>48</v>
      </c>
      <c r="B14" s="107">
        <v>18</v>
      </c>
      <c r="C14" s="108">
        <v>17.100000000000001</v>
      </c>
    </row>
    <row r="15" spans="1:4" ht="14.85" customHeight="1" x14ac:dyDescent="0.2">
      <c r="A15" s="106" t="s">
        <v>49</v>
      </c>
      <c r="B15" s="107">
        <v>0.1</v>
      </c>
      <c r="C15" s="108">
        <v>0.1</v>
      </c>
    </row>
    <row r="16" spans="1:4" ht="14.85" customHeight="1" x14ac:dyDescent="0.2">
      <c r="A16" s="59" t="s">
        <v>50</v>
      </c>
      <c r="B16" s="110">
        <v>0</v>
      </c>
      <c r="C16" s="111">
        <v>0</v>
      </c>
    </row>
    <row r="17" spans="1:5" ht="14.85" customHeight="1" x14ac:dyDescent="0.2">
      <c r="A17" s="112" t="s">
        <v>108</v>
      </c>
      <c r="B17" s="113">
        <v>0</v>
      </c>
      <c r="C17" s="114">
        <v>0</v>
      </c>
    </row>
    <row r="18" spans="1:5" ht="14.85" customHeight="1" x14ac:dyDescent="0.2">
      <c r="A18" s="115" t="s">
        <v>51</v>
      </c>
      <c r="B18" s="116">
        <f>B19+B20</f>
        <v>28.3</v>
      </c>
      <c r="C18" s="116">
        <f>C19+C20</f>
        <v>57.2</v>
      </c>
    </row>
    <row r="19" spans="1:5" ht="12.75" customHeight="1" x14ac:dyDescent="0.2">
      <c r="A19" s="106" t="s">
        <v>52</v>
      </c>
      <c r="B19" s="107">
        <v>24.3</v>
      </c>
      <c r="C19" s="117">
        <v>29.4</v>
      </c>
    </row>
    <row r="20" spans="1:5" ht="12.75" customHeight="1" x14ac:dyDescent="0.2">
      <c r="A20" s="106" t="s">
        <v>53</v>
      </c>
      <c r="B20" s="107">
        <v>4</v>
      </c>
      <c r="C20" s="117">
        <v>27.8</v>
      </c>
    </row>
    <row r="21" spans="1:5" ht="12.75" customHeight="1" x14ac:dyDescent="0.2">
      <c r="A21" s="59" t="s">
        <v>54</v>
      </c>
      <c r="B21" s="116">
        <f>B22</f>
        <v>28.7</v>
      </c>
      <c r="C21" s="118">
        <f>C22</f>
        <v>30</v>
      </c>
    </row>
    <row r="22" spans="1:5" ht="12.75" customHeight="1" x14ac:dyDescent="0.2">
      <c r="A22" s="62" t="s">
        <v>55</v>
      </c>
      <c r="B22" s="119">
        <v>28.7</v>
      </c>
      <c r="C22" s="108">
        <v>30</v>
      </c>
    </row>
    <row r="23" spans="1:5" ht="12.75" customHeight="1" x14ac:dyDescent="0.2">
      <c r="A23" s="59" t="s">
        <v>56</v>
      </c>
      <c r="B23" s="116">
        <f>B24</f>
        <v>5.63</v>
      </c>
      <c r="C23" s="118">
        <f>C24</f>
        <v>8</v>
      </c>
    </row>
    <row r="24" spans="1:5" ht="12.75" customHeight="1" x14ac:dyDescent="0.2">
      <c r="A24" s="70" t="s">
        <v>57</v>
      </c>
      <c r="B24" s="120">
        <v>5.63</v>
      </c>
      <c r="C24" s="121">
        <v>8</v>
      </c>
    </row>
    <row r="25" spans="1:5" ht="12.75" customHeight="1" x14ac:dyDescent="0.2">
      <c r="A25" s="73"/>
      <c r="B25" s="119"/>
      <c r="C25" s="122"/>
    </row>
    <row r="26" spans="1:5" ht="12.75" customHeight="1" x14ac:dyDescent="0.2">
      <c r="A26" s="14" t="s">
        <v>29</v>
      </c>
      <c r="E26" s="1"/>
    </row>
    <row r="27" spans="1:5" ht="12.75" customHeight="1" x14ac:dyDescent="0.2">
      <c r="A27" s="7" t="s">
        <v>141</v>
      </c>
      <c r="E27" s="1"/>
    </row>
    <row r="28" spans="1:5" ht="12.75" customHeight="1" x14ac:dyDescent="0.2">
      <c r="A28" s="7" t="s">
        <v>98</v>
      </c>
    </row>
    <row r="1048497" ht="12.95" customHeight="1" x14ac:dyDescent="0.2"/>
    <row r="1048498" ht="12.95" customHeight="1" x14ac:dyDescent="0.2"/>
    <row r="1048499" ht="12.95" customHeight="1" x14ac:dyDescent="0.2"/>
    <row r="1048500" ht="12.95" customHeight="1" x14ac:dyDescent="0.2"/>
    <row r="1048501" ht="12.95" customHeight="1" x14ac:dyDescent="0.2"/>
    <row r="1048502" ht="12.95" customHeight="1" x14ac:dyDescent="0.2"/>
    <row r="1048503" ht="12.95" customHeight="1" x14ac:dyDescent="0.2"/>
    <row r="1048504" ht="12.95" customHeight="1" x14ac:dyDescent="0.2"/>
  </sheetData>
  <mergeCells count="1">
    <mergeCell ref="A1:B1"/>
  </mergeCells>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6"/>
  <sheetViews>
    <sheetView zoomScaleNormal="100" workbookViewId="0">
      <selection activeCell="B36" sqref="A1:XFD1048576"/>
    </sheetView>
  </sheetViews>
  <sheetFormatPr baseColWidth="10" defaultColWidth="9.140625" defaultRowHeight="11.25" x14ac:dyDescent="0.2"/>
  <cols>
    <col min="1" max="1" width="21" style="7"/>
    <col min="2" max="2" width="16.5703125" style="7" customWidth="1"/>
    <col min="3" max="3" width="16.5703125" style="7"/>
    <col min="4" max="4" width="11.140625" style="7"/>
    <col min="5" max="5" width="9.140625" style="7"/>
    <col min="6" max="6" width="16" style="7"/>
    <col min="7" max="7" width="12.28515625" style="7"/>
    <col min="8" max="8" width="11.28515625" style="7"/>
    <col min="9" max="10" width="9.140625" style="7"/>
    <col min="11" max="12" width="13.7109375" style="7"/>
    <col min="13" max="13" width="14.140625" style="7"/>
    <col min="14" max="14" width="10" style="7"/>
    <col min="15" max="15" width="10.140625" style="7"/>
    <col min="16" max="16" width="9.7109375" style="7"/>
    <col min="17" max="17" width="9.85546875" style="7"/>
    <col min="18" max="16384" width="9.140625" style="7"/>
  </cols>
  <sheetData>
    <row r="1" spans="1:1024" ht="14.85" customHeight="1" x14ac:dyDescent="0.2">
      <c r="A1" s="2" t="s">
        <v>151</v>
      </c>
    </row>
    <row r="2" spans="1:1024" ht="18" customHeight="1" x14ac:dyDescent="0.2">
      <c r="G2" s="4"/>
      <c r="H2" s="25"/>
      <c r="I2" s="25"/>
      <c r="J2" s="25"/>
      <c r="K2" s="25"/>
    </row>
    <row r="3" spans="1:1024" ht="44.85" customHeight="1" x14ac:dyDescent="0.2">
      <c r="A3" s="123"/>
      <c r="B3" s="124" t="s">
        <v>152</v>
      </c>
      <c r="C3" s="125" t="s">
        <v>153</v>
      </c>
      <c r="F3" s="30"/>
      <c r="J3" s="29"/>
      <c r="K3" s="30"/>
      <c r="P3" s="31"/>
      <c r="Q3" s="32"/>
    </row>
    <row r="4" spans="1:1024" s="1" customFormat="1" ht="47.85" customHeight="1" x14ac:dyDescent="0.2">
      <c r="A4" s="126"/>
      <c r="B4" s="124"/>
      <c r="C4" s="125"/>
      <c r="D4" s="7"/>
      <c r="E4" s="7"/>
      <c r="F4" s="4"/>
      <c r="G4" s="4"/>
      <c r="H4" s="4"/>
      <c r="I4" s="4"/>
      <c r="J4" s="4"/>
      <c r="K4" s="4"/>
      <c r="L4" s="4"/>
      <c r="M4" s="4"/>
      <c r="N4" s="4"/>
      <c r="O4" s="4"/>
      <c r="AMD4" s="7"/>
      <c r="AME4" s="7"/>
      <c r="AMF4" s="7"/>
      <c r="AMG4" s="7"/>
      <c r="AMH4" s="7"/>
      <c r="AMI4" s="7"/>
      <c r="AMJ4" s="7"/>
    </row>
    <row r="5" spans="1:1024" ht="14.85" customHeight="1" x14ac:dyDescent="0.2">
      <c r="A5" s="123" t="s">
        <v>58</v>
      </c>
      <c r="B5" s="127">
        <v>773</v>
      </c>
      <c r="C5" s="128">
        <f>B5/B$9</f>
        <v>8.2845690523653356E-2</v>
      </c>
      <c r="F5" s="41"/>
      <c r="K5" s="41"/>
      <c r="P5" s="42"/>
      <c r="Q5" s="43"/>
    </row>
    <row r="6" spans="1:1024" ht="14.85" customHeight="1" x14ac:dyDescent="0.2">
      <c r="A6" s="129" t="s">
        <v>59</v>
      </c>
      <c r="B6" s="130">
        <v>1354.6</v>
      </c>
      <c r="C6" s="131">
        <f>B6/B$9</f>
        <v>0.14517823076758191</v>
      </c>
      <c r="F6" s="41"/>
      <c r="G6" s="44"/>
      <c r="H6" s="44"/>
      <c r="I6" s="44"/>
      <c r="J6" s="44"/>
      <c r="K6" s="41"/>
      <c r="L6" s="44"/>
      <c r="M6" s="44"/>
      <c r="N6" s="44"/>
      <c r="O6" s="44"/>
      <c r="P6" s="42"/>
      <c r="Q6" s="43"/>
    </row>
    <row r="7" spans="1:1024" ht="14.85" customHeight="1" x14ac:dyDescent="0.2">
      <c r="A7" s="129" t="s">
        <v>60</v>
      </c>
      <c r="B7" s="130">
        <v>5594.3</v>
      </c>
      <c r="C7" s="131">
        <f>B7/B$9</f>
        <v>0.59956487256982405</v>
      </c>
      <c r="E7" s="44"/>
      <c r="F7" s="41"/>
      <c r="G7" s="44"/>
      <c r="H7" s="44"/>
      <c r="I7" s="44"/>
      <c r="J7" s="44"/>
      <c r="K7" s="41"/>
      <c r="L7" s="44"/>
      <c r="M7" s="44"/>
      <c r="N7" s="44"/>
      <c r="O7" s="44"/>
      <c r="P7" s="42"/>
      <c r="Q7" s="43"/>
    </row>
    <row r="8" spans="1:1024" ht="14.85" customHeight="1" x14ac:dyDescent="0.2">
      <c r="A8" s="129" t="s">
        <v>61</v>
      </c>
      <c r="B8" s="130">
        <v>1608.7</v>
      </c>
      <c r="C8" s="131">
        <f>B8/B$9</f>
        <v>0.17241120613894068</v>
      </c>
      <c r="E8" s="20"/>
      <c r="F8" s="5"/>
      <c r="G8" s="5"/>
      <c r="H8" s="5"/>
      <c r="I8" s="5"/>
      <c r="J8" s="5"/>
      <c r="K8" s="5"/>
      <c r="L8" s="5"/>
      <c r="M8" s="5"/>
      <c r="N8" s="5"/>
      <c r="O8" s="5"/>
      <c r="P8" s="5"/>
      <c r="Q8" s="5"/>
    </row>
    <row r="9" spans="1:1024" ht="14.85" customHeight="1" x14ac:dyDescent="0.2">
      <c r="A9" s="132" t="s">
        <v>13</v>
      </c>
      <c r="B9" s="133">
        <f>SUM(B5:B8)</f>
        <v>9330.6</v>
      </c>
      <c r="C9" s="134">
        <f>B9/B$9</f>
        <v>1</v>
      </c>
      <c r="E9" s="44"/>
      <c r="F9" s="41"/>
      <c r="G9" s="44"/>
      <c r="H9" s="44"/>
      <c r="I9" s="44"/>
      <c r="J9" s="44"/>
      <c r="K9" s="41"/>
      <c r="L9" s="44"/>
      <c r="M9" s="44"/>
      <c r="N9" s="44"/>
      <c r="O9" s="44"/>
      <c r="P9" s="42"/>
      <c r="Q9" s="14"/>
    </row>
    <row r="10" spans="1:1024" ht="14.85" customHeight="1" x14ac:dyDescent="0.2">
      <c r="A10" s="18" t="s">
        <v>114</v>
      </c>
      <c r="B10" s="18"/>
      <c r="C10" s="18"/>
      <c r="D10" s="18"/>
      <c r="E10" s="18"/>
      <c r="F10" s="19"/>
      <c r="G10" s="5"/>
      <c r="H10" s="5"/>
      <c r="I10" s="5"/>
      <c r="J10" s="5"/>
      <c r="K10" s="5"/>
      <c r="L10" s="5"/>
      <c r="M10" s="5"/>
      <c r="N10" s="5"/>
      <c r="O10" s="5"/>
      <c r="P10" s="5"/>
      <c r="Q10" s="5"/>
      <c r="R10" s="8"/>
    </row>
    <row r="11" spans="1:1024" ht="14.85" customHeight="1" x14ac:dyDescent="0.2">
      <c r="A11" s="7" t="s">
        <v>62</v>
      </c>
      <c r="F11" s="135"/>
      <c r="G11" s="49"/>
      <c r="H11" s="44"/>
      <c r="I11" s="44"/>
      <c r="J11" s="44"/>
      <c r="K11" s="44"/>
      <c r="L11" s="49"/>
      <c r="M11" s="44"/>
      <c r="N11" s="44"/>
      <c r="O11" s="44"/>
      <c r="P11" s="44"/>
      <c r="Q11" s="50"/>
      <c r="R11" s="43"/>
    </row>
    <row r="12" spans="1:1024" ht="14.85" customHeight="1" x14ac:dyDescent="0.2">
      <c r="A12" s="7" t="s">
        <v>109</v>
      </c>
    </row>
    <row r="13" spans="1:1024" ht="14.85" customHeight="1" x14ac:dyDescent="0.2">
      <c r="A13" s="7" t="s">
        <v>110</v>
      </c>
    </row>
    <row r="14" spans="1:1024" ht="14.85" customHeight="1" x14ac:dyDescent="0.2"/>
    <row r="15" spans="1:1024" ht="14.85" customHeight="1" x14ac:dyDescent="0.2">
      <c r="A15" s="7" t="s">
        <v>142</v>
      </c>
    </row>
    <row r="1048491" ht="12.95" customHeight="1" x14ac:dyDescent="0.2"/>
    <row r="1048492" ht="12.95" customHeight="1" x14ac:dyDescent="0.2"/>
    <row r="1048493" ht="12.95" customHeight="1" x14ac:dyDescent="0.2"/>
    <row r="1048494" ht="12.95" customHeight="1" x14ac:dyDescent="0.2"/>
    <row r="1048495" ht="12.95" customHeight="1" x14ac:dyDescent="0.2"/>
    <row r="1048496" ht="12.95" customHeight="1" x14ac:dyDescent="0.2"/>
    <row r="1048497" ht="12.95" customHeight="1" x14ac:dyDescent="0.2"/>
    <row r="1048498" ht="12.95" customHeight="1" x14ac:dyDescent="0.2"/>
    <row r="1048499" ht="12.75" customHeight="1" x14ac:dyDescent="0.2"/>
    <row r="1048500" ht="12.75" customHeight="1" x14ac:dyDescent="0.2"/>
    <row r="1048501" ht="12.75" customHeight="1" x14ac:dyDescent="0.2"/>
    <row r="1048502" ht="12.75" customHeight="1" x14ac:dyDescent="0.2"/>
    <row r="1048503" ht="12.75" customHeight="1" x14ac:dyDescent="0.2"/>
    <row r="1048504" ht="12.75" customHeight="1" x14ac:dyDescent="0.2"/>
    <row r="1048505" ht="12.75" customHeight="1" x14ac:dyDescent="0.2"/>
    <row r="1048506" ht="12.75" customHeight="1" x14ac:dyDescent="0.2"/>
    <row r="1048507" ht="12.75" customHeight="1" x14ac:dyDescent="0.2"/>
    <row r="1048508" ht="12.75" customHeight="1" x14ac:dyDescent="0.2"/>
    <row r="1048509" ht="12.75" customHeight="1" x14ac:dyDescent="0.2"/>
    <row r="1048510" ht="12.75" customHeight="1" x14ac:dyDescent="0.2"/>
    <row r="1048511" ht="12.75" customHeight="1" x14ac:dyDescent="0.2"/>
    <row r="1048512" ht="12.75" customHeight="1" x14ac:dyDescent="0.2"/>
    <row r="1048513" ht="12.75" customHeight="1" x14ac:dyDescent="0.2"/>
    <row r="1048514" ht="12.75" customHeight="1" x14ac:dyDescent="0.2"/>
    <row r="1048515" ht="12.75" customHeight="1" x14ac:dyDescent="0.2"/>
    <row r="1048516" ht="12.75" customHeight="1" x14ac:dyDescent="0.2"/>
    <row r="1048517" ht="12.75" customHeight="1" x14ac:dyDescent="0.2"/>
    <row r="1048518" ht="12.75" customHeight="1" x14ac:dyDescent="0.2"/>
    <row r="1048519" ht="12.75" customHeight="1" x14ac:dyDescent="0.2"/>
    <row r="1048520" ht="12.75" customHeight="1" x14ac:dyDescent="0.2"/>
    <row r="1048521" ht="12.75" customHeight="1" x14ac:dyDescent="0.2"/>
    <row r="1048522" ht="12.75" customHeight="1" x14ac:dyDescent="0.2"/>
    <row r="1048523" ht="12.75" customHeight="1" x14ac:dyDescent="0.2"/>
    <row r="1048524" ht="12.75" customHeight="1" x14ac:dyDescent="0.2"/>
    <row r="1048525" ht="12.75" customHeight="1" x14ac:dyDescent="0.2"/>
    <row r="1048526" ht="12.75" customHeight="1" x14ac:dyDescent="0.2"/>
    <row r="1048527" ht="12.75" customHeight="1" x14ac:dyDescent="0.2"/>
    <row r="1048528" ht="12.75" customHeight="1" x14ac:dyDescent="0.2"/>
    <row r="1048529" ht="12.75" customHeight="1" x14ac:dyDescent="0.2"/>
    <row r="1048530" ht="12.75" customHeight="1" x14ac:dyDescent="0.2"/>
    <row r="1048531" ht="12.75" customHeight="1" x14ac:dyDescent="0.2"/>
    <row r="1048532" ht="12.75" customHeight="1" x14ac:dyDescent="0.2"/>
    <row r="1048533" ht="12.75" customHeight="1" x14ac:dyDescent="0.2"/>
    <row r="1048534" ht="12.75" customHeight="1" x14ac:dyDescent="0.2"/>
    <row r="1048535" ht="12.75" customHeight="1" x14ac:dyDescent="0.2"/>
    <row r="1048536" ht="12.75" customHeight="1" x14ac:dyDescent="0.2"/>
    <row r="1048537" ht="12.75" customHeight="1" x14ac:dyDescent="0.2"/>
    <row r="1048538" ht="12.75" customHeight="1" x14ac:dyDescent="0.2"/>
    <row r="1048539" ht="12.75" customHeight="1" x14ac:dyDescent="0.2"/>
    <row r="1048540" ht="12.75" customHeight="1" x14ac:dyDescent="0.2"/>
    <row r="1048541" ht="12.75" customHeight="1" x14ac:dyDescent="0.2"/>
    <row r="1048542" ht="12.75" customHeight="1" x14ac:dyDescent="0.2"/>
    <row r="1048543" ht="12.75" customHeight="1" x14ac:dyDescent="0.2"/>
    <row r="1048544" ht="12.75" customHeight="1" x14ac:dyDescent="0.2"/>
    <row r="1048545" ht="12.75" customHeight="1" x14ac:dyDescent="0.2"/>
    <row r="1048546" ht="12.75" customHeight="1" x14ac:dyDescent="0.2"/>
    <row r="1048547" ht="12.75" customHeight="1" x14ac:dyDescent="0.2"/>
    <row r="1048548" ht="12.75" customHeight="1" x14ac:dyDescent="0.2"/>
    <row r="1048549" ht="12.75" customHeight="1" x14ac:dyDescent="0.2"/>
    <row r="1048550" ht="12.75" customHeight="1" x14ac:dyDescent="0.2"/>
    <row r="1048551" ht="12.75" customHeight="1" x14ac:dyDescent="0.2"/>
    <row r="1048552" ht="12.75" customHeight="1" x14ac:dyDescent="0.2"/>
    <row r="1048553" ht="12.75" customHeight="1" x14ac:dyDescent="0.2"/>
    <row r="1048554" ht="12.75" customHeight="1" x14ac:dyDescent="0.2"/>
    <row r="1048555" ht="12.75" customHeight="1" x14ac:dyDescent="0.2"/>
    <row r="1048556" ht="12.75" customHeight="1" x14ac:dyDescent="0.2"/>
    <row r="1048557" ht="12.75" customHeight="1" x14ac:dyDescent="0.2"/>
    <row r="1048558" ht="12.75" customHeight="1" x14ac:dyDescent="0.2"/>
    <row r="1048559" ht="12.75" customHeight="1" x14ac:dyDescent="0.2"/>
    <row r="1048560" ht="12.75" customHeight="1" x14ac:dyDescent="0.2"/>
    <row r="1048561" ht="12.75" customHeight="1" x14ac:dyDescent="0.2"/>
    <row r="1048562" ht="12.75" customHeight="1" x14ac:dyDescent="0.2"/>
    <row r="1048563" ht="12.75" customHeight="1" x14ac:dyDescent="0.2"/>
    <row r="1048564" ht="12.75" customHeight="1" x14ac:dyDescent="0.2"/>
    <row r="1048565" ht="12.75" customHeight="1" x14ac:dyDescent="0.2"/>
    <row r="1048566" ht="12.75" customHeight="1" x14ac:dyDescent="0.2"/>
    <row r="1048567" ht="12.75" customHeight="1" x14ac:dyDescent="0.2"/>
    <row r="1048568" ht="12.75" customHeight="1" x14ac:dyDescent="0.2"/>
    <row r="1048569" ht="12.75" customHeight="1" x14ac:dyDescent="0.2"/>
    <row r="1048570" ht="12.75" customHeight="1" x14ac:dyDescent="0.2"/>
    <row r="1048571" ht="12.75" customHeight="1" x14ac:dyDescent="0.2"/>
    <row r="1048572" ht="12.75" customHeight="1" x14ac:dyDescent="0.2"/>
    <row r="1048573" ht="12.75" customHeight="1" x14ac:dyDescent="0.2"/>
    <row r="1048574" ht="12.75" customHeight="1" x14ac:dyDescent="0.2"/>
    <row r="1048575" ht="12.75" customHeight="1" x14ac:dyDescent="0.2"/>
    <row r="1048576" ht="12.75" customHeight="1" x14ac:dyDescent="0.2"/>
  </sheetData>
  <mergeCells count="2">
    <mergeCell ref="B3:B4"/>
    <mergeCell ref="C3:C4"/>
  </mergeCells>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8576"/>
  <sheetViews>
    <sheetView zoomScaleNormal="100" workbookViewId="0">
      <selection activeCell="C18" sqref="C18"/>
    </sheetView>
  </sheetViews>
  <sheetFormatPr baseColWidth="10" defaultColWidth="9.140625" defaultRowHeight="11.25" x14ac:dyDescent="0.2"/>
  <cols>
    <col min="1" max="1" width="21" style="7"/>
    <col min="2" max="2" width="10.85546875" style="7"/>
    <col min="3" max="3" width="16.5703125" style="7"/>
    <col min="4" max="4" width="11.140625" style="7"/>
    <col min="5" max="5" width="9.140625" style="7"/>
    <col min="6" max="6" width="16" style="7"/>
    <col min="7" max="7" width="12.28515625" style="7"/>
    <col min="8" max="8" width="11.28515625" style="7"/>
    <col min="9" max="10" width="9.140625" style="7"/>
    <col min="11" max="12" width="13.7109375" style="7"/>
    <col min="13" max="13" width="14.140625" style="7"/>
    <col min="14" max="14" width="10" style="7"/>
    <col min="15" max="15" width="10.140625" style="7"/>
    <col min="16" max="16" width="9.7109375" style="7"/>
    <col min="17" max="17" width="9.85546875" style="7"/>
    <col min="18" max="16384" width="9.140625" style="7"/>
  </cols>
  <sheetData>
    <row r="1" spans="1:1024" s="1" customFormat="1" ht="14.85" customHeight="1" x14ac:dyDescent="0.2">
      <c r="A1" s="1" t="s">
        <v>111</v>
      </c>
      <c r="AME1" s="7"/>
      <c r="AMF1" s="7"/>
      <c r="AMG1" s="7"/>
      <c r="AMH1" s="7"/>
      <c r="AMI1" s="7"/>
      <c r="AMJ1" s="7"/>
    </row>
    <row r="2" spans="1:1024" s="138" customFormat="1" ht="14.85" customHeight="1" x14ac:dyDescent="0.2">
      <c r="A2" s="123"/>
      <c r="B2" s="136" t="s">
        <v>63</v>
      </c>
      <c r="C2" s="137" t="s">
        <v>64</v>
      </c>
      <c r="D2" s="7"/>
      <c r="E2" s="7"/>
      <c r="F2" s="30"/>
      <c r="AME2" s="7"/>
      <c r="AMF2" s="7"/>
      <c r="AMG2" s="7"/>
      <c r="AMH2" s="7"/>
      <c r="AMI2" s="7"/>
      <c r="AMJ2" s="7"/>
    </row>
    <row r="3" spans="1:1024" ht="14.85" customHeight="1" x14ac:dyDescent="0.2">
      <c r="A3" s="126"/>
      <c r="B3" s="136"/>
      <c r="C3" s="137"/>
      <c r="F3" s="4"/>
    </row>
    <row r="4" spans="1:1024" ht="14.85" customHeight="1" x14ac:dyDescent="0.2">
      <c r="A4" s="123" t="s">
        <v>58</v>
      </c>
      <c r="B4" s="139">
        <v>2.7E-2</v>
      </c>
      <c r="C4" s="128" t="s">
        <v>115</v>
      </c>
      <c r="F4" s="41"/>
    </row>
    <row r="5" spans="1:1024" ht="14.85" customHeight="1" x14ac:dyDescent="0.2">
      <c r="A5" s="129" t="s">
        <v>59</v>
      </c>
      <c r="B5" s="140">
        <v>1.7999999999999999E-2</v>
      </c>
      <c r="C5" s="131" t="s">
        <v>116</v>
      </c>
      <c r="F5" s="41"/>
    </row>
    <row r="6" spans="1:1024" ht="14.85" customHeight="1" x14ac:dyDescent="0.2">
      <c r="A6" s="129" t="s">
        <v>65</v>
      </c>
      <c r="B6" s="140">
        <v>7.8E-2</v>
      </c>
      <c r="C6" s="131" t="s">
        <v>117</v>
      </c>
      <c r="E6" s="44"/>
      <c r="F6" s="41"/>
    </row>
    <row r="7" spans="1:1024" ht="14.85" customHeight="1" x14ac:dyDescent="0.2">
      <c r="A7" s="126" t="s">
        <v>66</v>
      </c>
      <c r="B7" s="141">
        <v>6.6000000000000003E-2</v>
      </c>
      <c r="C7" s="142" t="s">
        <v>118</v>
      </c>
      <c r="E7" s="5"/>
      <c r="F7" s="5"/>
    </row>
    <row r="8" spans="1:1024" ht="14.85" customHeight="1" x14ac:dyDescent="0.2">
      <c r="A8" s="7" t="s">
        <v>67</v>
      </c>
      <c r="E8" s="44"/>
      <c r="F8" s="41"/>
    </row>
    <row r="9" spans="1:1024" ht="14.85" customHeight="1" x14ac:dyDescent="0.2">
      <c r="A9" s="7" t="s">
        <v>68</v>
      </c>
      <c r="F9" s="5"/>
    </row>
    <row r="10" spans="1:1024" ht="14.85" customHeight="1" x14ac:dyDescent="0.2">
      <c r="A10" s="7" t="s">
        <v>113</v>
      </c>
      <c r="F10" s="135"/>
    </row>
    <row r="11" spans="1:1024" ht="14.85" customHeight="1" x14ac:dyDescent="0.2">
      <c r="A11" s="7" t="s">
        <v>112</v>
      </c>
    </row>
    <row r="12" spans="1:1024" ht="26.1" customHeight="1" x14ac:dyDescent="0.2">
      <c r="A12" s="7" t="s">
        <v>142</v>
      </c>
    </row>
    <row r="1048487" ht="12.95" customHeight="1" x14ac:dyDescent="0.2"/>
    <row r="1048488" ht="12.95" customHeight="1" x14ac:dyDescent="0.2"/>
    <row r="1048489" ht="12.95" customHeight="1" x14ac:dyDescent="0.2"/>
    <row r="1048490" ht="12.95" customHeight="1" x14ac:dyDescent="0.2"/>
    <row r="1048491" ht="12.95" customHeight="1" x14ac:dyDescent="0.2"/>
    <row r="1048492" ht="12.95" customHeight="1" x14ac:dyDescent="0.2"/>
    <row r="1048493" ht="12.95" customHeight="1" x14ac:dyDescent="0.2"/>
    <row r="1048494" ht="12.95" customHeight="1" x14ac:dyDescent="0.2"/>
    <row r="1048495" ht="12.75" customHeight="1" x14ac:dyDescent="0.2"/>
    <row r="1048496" ht="12.75" customHeight="1" x14ac:dyDescent="0.2"/>
    <row r="1048497" ht="12.75" customHeight="1" x14ac:dyDescent="0.2"/>
    <row r="1048498" ht="12.75" customHeight="1" x14ac:dyDescent="0.2"/>
    <row r="1048499" ht="12.75" customHeight="1" x14ac:dyDescent="0.2"/>
    <row r="1048500" ht="12.75" customHeight="1" x14ac:dyDescent="0.2"/>
    <row r="1048501" ht="12.75" customHeight="1" x14ac:dyDescent="0.2"/>
    <row r="1048502" ht="12.75" customHeight="1" x14ac:dyDescent="0.2"/>
    <row r="1048503" ht="12.75" customHeight="1" x14ac:dyDescent="0.2"/>
    <row r="1048504" ht="12.75" customHeight="1" x14ac:dyDescent="0.2"/>
    <row r="1048505" ht="12.75" customHeight="1" x14ac:dyDescent="0.2"/>
    <row r="1048506" ht="12.75" customHeight="1" x14ac:dyDescent="0.2"/>
    <row r="1048507" ht="12.75" customHeight="1" x14ac:dyDescent="0.2"/>
    <row r="1048508" ht="12.75" customHeight="1" x14ac:dyDescent="0.2"/>
    <row r="1048509" ht="12.75" customHeight="1" x14ac:dyDescent="0.2"/>
    <row r="1048510" ht="12.75" customHeight="1" x14ac:dyDescent="0.2"/>
    <row r="1048511" ht="12.75" customHeight="1" x14ac:dyDescent="0.2"/>
    <row r="1048512" ht="12.75" customHeight="1" x14ac:dyDescent="0.2"/>
    <row r="1048513" ht="12.75" customHeight="1" x14ac:dyDescent="0.2"/>
    <row r="1048514" ht="12.75" customHeight="1" x14ac:dyDescent="0.2"/>
    <row r="1048515" ht="12.75" customHeight="1" x14ac:dyDescent="0.2"/>
    <row r="1048516" ht="12.75" customHeight="1" x14ac:dyDescent="0.2"/>
    <row r="1048517" ht="12.75" customHeight="1" x14ac:dyDescent="0.2"/>
    <row r="1048518" ht="12.75" customHeight="1" x14ac:dyDescent="0.2"/>
    <row r="1048519" ht="12.75" customHeight="1" x14ac:dyDescent="0.2"/>
    <row r="1048520" ht="12.75" customHeight="1" x14ac:dyDescent="0.2"/>
    <row r="1048521" ht="12.75" customHeight="1" x14ac:dyDescent="0.2"/>
    <row r="1048522" ht="12.75" customHeight="1" x14ac:dyDescent="0.2"/>
    <row r="1048523" ht="12.75" customHeight="1" x14ac:dyDescent="0.2"/>
    <row r="1048524" ht="12.75" customHeight="1" x14ac:dyDescent="0.2"/>
    <row r="1048525" ht="12.75" customHeight="1" x14ac:dyDescent="0.2"/>
    <row r="1048526" ht="12.75" customHeight="1" x14ac:dyDescent="0.2"/>
    <row r="1048527" ht="12.75" customHeight="1" x14ac:dyDescent="0.2"/>
    <row r="1048528" ht="12.75" customHeight="1" x14ac:dyDescent="0.2"/>
    <row r="1048529" ht="12.75" customHeight="1" x14ac:dyDescent="0.2"/>
    <row r="1048530" ht="12.75" customHeight="1" x14ac:dyDescent="0.2"/>
    <row r="1048531" ht="12.75" customHeight="1" x14ac:dyDescent="0.2"/>
    <row r="1048532" ht="12.75" customHeight="1" x14ac:dyDescent="0.2"/>
    <row r="1048533" ht="12.75" customHeight="1" x14ac:dyDescent="0.2"/>
    <row r="1048534" ht="12.75" customHeight="1" x14ac:dyDescent="0.2"/>
    <row r="1048535" ht="12.75" customHeight="1" x14ac:dyDescent="0.2"/>
    <row r="1048536" ht="12.75" customHeight="1" x14ac:dyDescent="0.2"/>
    <row r="1048537" ht="12.75" customHeight="1" x14ac:dyDescent="0.2"/>
    <row r="1048538" ht="12.75" customHeight="1" x14ac:dyDescent="0.2"/>
    <row r="1048539" ht="12.75" customHeight="1" x14ac:dyDescent="0.2"/>
    <row r="1048540" ht="12.75" customHeight="1" x14ac:dyDescent="0.2"/>
    <row r="1048541" ht="12.75" customHeight="1" x14ac:dyDescent="0.2"/>
    <row r="1048542" ht="12.75" customHeight="1" x14ac:dyDescent="0.2"/>
    <row r="1048543" ht="12.75" customHeight="1" x14ac:dyDescent="0.2"/>
    <row r="1048544" ht="12.75" customHeight="1" x14ac:dyDescent="0.2"/>
    <row r="1048545" ht="12.75" customHeight="1" x14ac:dyDescent="0.2"/>
    <row r="1048546" ht="12.75" customHeight="1" x14ac:dyDescent="0.2"/>
    <row r="1048547" ht="12.75" customHeight="1" x14ac:dyDescent="0.2"/>
    <row r="1048548" ht="12.75" customHeight="1" x14ac:dyDescent="0.2"/>
    <row r="1048549" ht="12.75" customHeight="1" x14ac:dyDescent="0.2"/>
    <row r="1048550" ht="12.75" customHeight="1" x14ac:dyDescent="0.2"/>
    <row r="1048551" ht="12.75" customHeight="1" x14ac:dyDescent="0.2"/>
    <row r="1048552" ht="12.75" customHeight="1" x14ac:dyDescent="0.2"/>
    <row r="1048553" ht="12.75" customHeight="1" x14ac:dyDescent="0.2"/>
    <row r="1048554" ht="12.75" customHeight="1" x14ac:dyDescent="0.2"/>
    <row r="1048555" ht="12.75" customHeight="1" x14ac:dyDescent="0.2"/>
    <row r="1048556" ht="12.75" customHeight="1" x14ac:dyDescent="0.2"/>
    <row r="1048557" ht="12.75" customHeight="1" x14ac:dyDescent="0.2"/>
    <row r="1048558" ht="12.75" customHeight="1" x14ac:dyDescent="0.2"/>
    <row r="1048559" ht="12.75" customHeight="1" x14ac:dyDescent="0.2"/>
    <row r="1048560" ht="12.75" customHeight="1" x14ac:dyDescent="0.2"/>
    <row r="1048561" ht="12.75" customHeight="1" x14ac:dyDescent="0.2"/>
    <row r="1048562" ht="12.75" customHeight="1" x14ac:dyDescent="0.2"/>
    <row r="1048563" ht="12.75" customHeight="1" x14ac:dyDescent="0.2"/>
    <row r="1048564" ht="12.75" customHeight="1" x14ac:dyDescent="0.2"/>
    <row r="1048565" ht="12.75" customHeight="1" x14ac:dyDescent="0.2"/>
    <row r="1048566" ht="12.75" customHeight="1" x14ac:dyDescent="0.2"/>
    <row r="1048567" ht="12.75" customHeight="1" x14ac:dyDescent="0.2"/>
    <row r="1048568" ht="12.75" customHeight="1" x14ac:dyDescent="0.2"/>
    <row r="1048569" ht="12.75" customHeight="1" x14ac:dyDescent="0.2"/>
    <row r="1048570" ht="12.75" customHeight="1" x14ac:dyDescent="0.2"/>
    <row r="1048571" ht="12.75" customHeight="1" x14ac:dyDescent="0.2"/>
    <row r="1048572" ht="12.75" customHeight="1" x14ac:dyDescent="0.2"/>
    <row r="1048573" ht="12.75" customHeight="1" x14ac:dyDescent="0.2"/>
    <row r="1048574" ht="12.75" customHeight="1" x14ac:dyDescent="0.2"/>
    <row r="1048575" ht="12.75" customHeight="1" x14ac:dyDescent="0.2"/>
    <row r="1048576" ht="12.75" customHeight="1" x14ac:dyDescent="0.2"/>
  </sheetData>
  <mergeCells count="2">
    <mergeCell ref="B2:B3"/>
    <mergeCell ref="C2:C3"/>
  </mergeCells>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8498"/>
  <sheetViews>
    <sheetView zoomScaleNormal="100" workbookViewId="0">
      <selection activeCell="A30" sqref="A30"/>
    </sheetView>
  </sheetViews>
  <sheetFormatPr baseColWidth="10" defaultColWidth="9.140625" defaultRowHeight="11.25" x14ac:dyDescent="0.2"/>
  <cols>
    <col min="1" max="1" width="41.140625" style="7"/>
    <col min="2" max="2" width="12.7109375" style="7"/>
    <col min="3" max="3" width="17" style="7"/>
    <col min="4" max="4" width="14.7109375" style="7"/>
    <col min="5" max="5" width="14.85546875" style="7"/>
    <col min="6" max="6" width="27.140625" style="7"/>
    <col min="7" max="7" width="10.85546875" style="7"/>
    <col min="8" max="8" width="16.5703125" style="7"/>
    <col min="9" max="9" width="11.140625" style="7"/>
    <col min="10" max="10" width="9.140625" style="7"/>
    <col min="11" max="11" width="16" style="7"/>
    <col min="12" max="12" width="12.28515625" style="7"/>
    <col min="13" max="13" width="11.28515625" style="7"/>
    <col min="14" max="15" width="9.140625" style="7"/>
    <col min="16" max="17" width="13.7109375" style="7"/>
    <col min="18" max="18" width="14.140625" style="7"/>
    <col min="19" max="19" width="10" style="7"/>
    <col min="20" max="20" width="10.140625" style="7"/>
    <col min="21" max="21" width="9.7109375" style="7"/>
    <col min="22" max="22" width="9.85546875" style="7"/>
    <col min="23" max="16384" width="9.140625" style="7"/>
  </cols>
  <sheetData>
    <row r="1" spans="1:6" ht="12.75" customHeight="1" x14ac:dyDescent="0.2">
      <c r="A1" s="2" t="s">
        <v>154</v>
      </c>
    </row>
    <row r="2" spans="1:6" ht="12.75" customHeight="1" x14ac:dyDescent="0.2">
      <c r="F2" s="6" t="s">
        <v>69</v>
      </c>
    </row>
    <row r="3" spans="1:6" ht="12.75" customHeight="1" x14ac:dyDescent="0.2">
      <c r="A3" s="143"/>
      <c r="B3" s="144" t="s">
        <v>70</v>
      </c>
      <c r="C3" s="144" t="s">
        <v>71</v>
      </c>
      <c r="D3" s="144" t="s">
        <v>59</v>
      </c>
      <c r="E3" s="144" t="s">
        <v>58</v>
      </c>
      <c r="F3" s="145" t="s">
        <v>72</v>
      </c>
    </row>
    <row r="4" spans="1:6" ht="12.75" customHeight="1" x14ac:dyDescent="0.2">
      <c r="A4" s="146" t="s">
        <v>73</v>
      </c>
      <c r="B4" s="147">
        <v>37</v>
      </c>
      <c r="C4" s="147">
        <v>36</v>
      </c>
      <c r="D4" s="147">
        <v>60</v>
      </c>
      <c r="E4" s="147">
        <v>29</v>
      </c>
      <c r="F4" s="147">
        <v>39</v>
      </c>
    </row>
    <row r="5" spans="1:6" ht="12.75" customHeight="1" x14ac:dyDescent="0.2">
      <c r="A5" s="9" t="s">
        <v>74</v>
      </c>
      <c r="B5" s="10">
        <v>20</v>
      </c>
      <c r="C5" s="10">
        <v>24</v>
      </c>
      <c r="D5" s="11">
        <v>13</v>
      </c>
      <c r="E5" s="148" t="s">
        <v>75</v>
      </c>
      <c r="F5" s="148" t="s">
        <v>75</v>
      </c>
    </row>
    <row r="6" spans="1:6" ht="12.75" customHeight="1" x14ac:dyDescent="0.2">
      <c r="A6" s="9" t="s">
        <v>76</v>
      </c>
      <c r="B6" s="10">
        <v>10</v>
      </c>
      <c r="C6" s="10">
        <v>8</v>
      </c>
      <c r="D6" s="10">
        <v>17</v>
      </c>
      <c r="E6" s="148" t="s">
        <v>75</v>
      </c>
      <c r="F6" s="148" t="s">
        <v>75</v>
      </c>
    </row>
    <row r="7" spans="1:6" ht="12.75" customHeight="1" x14ac:dyDescent="0.2">
      <c r="A7" s="9" t="s">
        <v>77</v>
      </c>
      <c r="B7" s="10">
        <v>1</v>
      </c>
      <c r="C7" s="10">
        <v>1</v>
      </c>
      <c r="D7" s="10">
        <v>12</v>
      </c>
      <c r="E7" s="148" t="s">
        <v>75</v>
      </c>
      <c r="F7" s="148" t="s">
        <v>75</v>
      </c>
    </row>
    <row r="8" spans="1:6" ht="12.75" customHeight="1" x14ac:dyDescent="0.2">
      <c r="A8" s="9" t="s">
        <v>78</v>
      </c>
      <c r="B8" s="10">
        <v>6</v>
      </c>
      <c r="C8" s="10">
        <v>3</v>
      </c>
      <c r="D8" s="10">
        <v>18</v>
      </c>
      <c r="E8" s="148" t="s">
        <v>75</v>
      </c>
      <c r="F8" s="148" t="s">
        <v>75</v>
      </c>
    </row>
    <row r="9" spans="1:6" ht="12.75" customHeight="1" x14ac:dyDescent="0.2">
      <c r="A9" s="149" t="s">
        <v>79</v>
      </c>
      <c r="B9" s="150">
        <v>56</v>
      </c>
      <c r="C9" s="150">
        <v>59</v>
      </c>
      <c r="D9" s="150">
        <v>40</v>
      </c>
      <c r="E9" s="150">
        <v>71</v>
      </c>
      <c r="F9" s="150">
        <v>56</v>
      </c>
    </row>
    <row r="10" spans="1:6" ht="12.75" customHeight="1" x14ac:dyDescent="0.2">
      <c r="A10" s="9" t="s">
        <v>80</v>
      </c>
      <c r="B10" s="10">
        <v>17</v>
      </c>
      <c r="C10" s="10">
        <v>29</v>
      </c>
      <c r="D10" s="148" t="s">
        <v>75</v>
      </c>
      <c r="E10" s="148" t="s">
        <v>75</v>
      </c>
      <c r="F10" s="148" t="s">
        <v>75</v>
      </c>
    </row>
    <row r="11" spans="1:6" ht="12.75" customHeight="1" x14ac:dyDescent="0.2">
      <c r="A11" s="9" t="s">
        <v>81</v>
      </c>
      <c r="B11" s="10">
        <v>6</v>
      </c>
      <c r="C11" s="10">
        <v>8</v>
      </c>
      <c r="D11" s="148" t="s">
        <v>75</v>
      </c>
      <c r="E11" s="148" t="s">
        <v>75</v>
      </c>
      <c r="F11" s="148" t="s">
        <v>75</v>
      </c>
    </row>
    <row r="12" spans="1:6" ht="12.75" customHeight="1" x14ac:dyDescent="0.2">
      <c r="A12" s="9" t="s">
        <v>82</v>
      </c>
      <c r="B12" s="10">
        <v>7</v>
      </c>
      <c r="C12" s="10">
        <v>5</v>
      </c>
      <c r="D12" s="148" t="s">
        <v>75</v>
      </c>
      <c r="E12" s="148" t="s">
        <v>75</v>
      </c>
      <c r="F12" s="148" t="s">
        <v>75</v>
      </c>
    </row>
    <row r="13" spans="1:6" ht="12.75" customHeight="1" x14ac:dyDescent="0.2">
      <c r="A13" s="9" t="s">
        <v>83</v>
      </c>
      <c r="B13" s="10">
        <v>3</v>
      </c>
      <c r="C13" s="10">
        <v>4</v>
      </c>
      <c r="D13" s="148" t="s">
        <v>75</v>
      </c>
      <c r="E13" s="148" t="s">
        <v>75</v>
      </c>
      <c r="F13" s="148" t="s">
        <v>75</v>
      </c>
    </row>
    <row r="14" spans="1:6" ht="12.75" customHeight="1" x14ac:dyDescent="0.2">
      <c r="A14" s="12" t="s">
        <v>84</v>
      </c>
      <c r="B14" s="13">
        <v>23</v>
      </c>
      <c r="C14" s="13">
        <v>13</v>
      </c>
      <c r="D14" s="151" t="s">
        <v>75</v>
      </c>
      <c r="E14" s="151" t="s">
        <v>75</v>
      </c>
      <c r="F14" s="151" t="s">
        <v>75</v>
      </c>
    </row>
    <row r="15" spans="1:6" ht="12.75" customHeight="1" x14ac:dyDescent="0.2">
      <c r="A15" s="152" t="s">
        <v>119</v>
      </c>
      <c r="B15" s="153">
        <v>7</v>
      </c>
      <c r="C15" s="153">
        <v>5</v>
      </c>
      <c r="D15" s="154">
        <v>0</v>
      </c>
      <c r="E15" s="154">
        <v>0</v>
      </c>
      <c r="F15" s="154">
        <v>5</v>
      </c>
    </row>
    <row r="16" spans="1:6" ht="12.75" customHeight="1" x14ac:dyDescent="0.2">
      <c r="A16" s="155" t="s">
        <v>13</v>
      </c>
      <c r="B16" s="156">
        <v>100</v>
      </c>
      <c r="C16" s="156">
        <v>100</v>
      </c>
      <c r="D16" s="132">
        <v>100</v>
      </c>
      <c r="E16" s="132">
        <v>100</v>
      </c>
      <c r="F16" s="132">
        <v>100</v>
      </c>
    </row>
    <row r="17" spans="1:1" ht="12.75" customHeight="1" x14ac:dyDescent="0.2">
      <c r="A17" s="7" t="s">
        <v>120</v>
      </c>
    </row>
    <row r="18" spans="1:1" ht="12.75" customHeight="1" x14ac:dyDescent="0.2">
      <c r="A18" s="7" t="s">
        <v>85</v>
      </c>
    </row>
    <row r="19" spans="1:1" ht="12.75" customHeight="1" x14ac:dyDescent="0.2">
      <c r="A19" s="7" t="s">
        <v>86</v>
      </c>
    </row>
    <row r="20" spans="1:1" ht="12.75" customHeight="1" x14ac:dyDescent="0.2">
      <c r="A20" s="7" t="s">
        <v>142</v>
      </c>
    </row>
    <row r="1048491" ht="12.95" customHeight="1" x14ac:dyDescent="0.2"/>
    <row r="1048492" ht="12.95" customHeight="1" x14ac:dyDescent="0.2"/>
    <row r="1048493" ht="12.95" customHeight="1" x14ac:dyDescent="0.2"/>
    <row r="1048494" ht="12.95" customHeight="1" x14ac:dyDescent="0.2"/>
    <row r="1048495" ht="12.95" customHeight="1" x14ac:dyDescent="0.2"/>
    <row r="1048496" ht="12.95" customHeight="1" x14ac:dyDescent="0.2"/>
    <row r="1048497" ht="12.95" customHeight="1" x14ac:dyDescent="0.2"/>
    <row r="1048498" ht="12.95" customHeight="1" x14ac:dyDescent="0.2"/>
  </sheetData>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workbookViewId="0">
      <selection activeCell="A47" sqref="A47"/>
    </sheetView>
  </sheetViews>
  <sheetFormatPr baseColWidth="10" defaultColWidth="9.140625" defaultRowHeight="11.25" x14ac:dyDescent="0.2"/>
  <cols>
    <col min="1" max="1" width="68.42578125" style="7" customWidth="1"/>
    <col min="2" max="1025" width="11.5703125" style="7"/>
    <col min="1026" max="16384" width="9.140625" style="7"/>
  </cols>
  <sheetData>
    <row r="1" spans="1:17" x14ac:dyDescent="0.2">
      <c r="A1" s="1" t="s">
        <v>143</v>
      </c>
    </row>
    <row r="3" spans="1:17" x14ac:dyDescent="0.2">
      <c r="P3" s="6" t="s">
        <v>121</v>
      </c>
    </row>
    <row r="4" spans="1:17" x14ac:dyDescent="0.2">
      <c r="B4" s="1">
        <v>2002</v>
      </c>
      <c r="C4" s="1">
        <v>2003</v>
      </c>
      <c r="D4" s="1">
        <v>2004</v>
      </c>
      <c r="E4" s="1">
        <v>2005</v>
      </c>
      <c r="F4" s="1">
        <v>2006</v>
      </c>
      <c r="G4" s="1">
        <v>2007</v>
      </c>
      <c r="H4" s="1">
        <v>2008</v>
      </c>
      <c r="I4" s="1">
        <v>2009</v>
      </c>
      <c r="J4" s="1">
        <v>2010</v>
      </c>
      <c r="K4" s="1">
        <v>2011</v>
      </c>
      <c r="L4" s="1">
        <v>2012</v>
      </c>
      <c r="M4" s="1">
        <v>2013</v>
      </c>
      <c r="N4" s="1">
        <v>2014</v>
      </c>
      <c r="O4" s="1">
        <v>2015</v>
      </c>
      <c r="P4" s="1">
        <v>2016</v>
      </c>
      <c r="Q4" s="1">
        <v>2017</v>
      </c>
    </row>
    <row r="5" spans="1:17" x14ac:dyDescent="0.2">
      <c r="A5" s="7" t="s">
        <v>122</v>
      </c>
      <c r="B5" s="157">
        <v>4961.4217594202892</v>
      </c>
      <c r="C5" s="157"/>
      <c r="D5" s="157"/>
      <c r="E5" s="157"/>
      <c r="F5" s="157">
        <v>4886.2001567222705</v>
      </c>
      <c r="G5" s="157"/>
      <c r="H5" s="157"/>
      <c r="I5" s="157"/>
      <c r="J5" s="157">
        <v>4872.6162109597735</v>
      </c>
      <c r="K5" s="157"/>
      <c r="L5" s="157"/>
      <c r="M5" s="157"/>
      <c r="N5" s="157">
        <v>4830.0069306281675</v>
      </c>
      <c r="O5" s="157">
        <v>4400.5200000000004</v>
      </c>
      <c r="P5" s="157"/>
      <c r="Q5" s="157"/>
    </row>
    <row r="6" spans="1:17" x14ac:dyDescent="0.2">
      <c r="A6" s="7" t="s">
        <v>123</v>
      </c>
      <c r="B6" s="157">
        <v>3157.8345171497554</v>
      </c>
      <c r="C6" s="157">
        <v>2960.1127121893528</v>
      </c>
      <c r="D6" s="157">
        <v>3063.6750426419471</v>
      </c>
      <c r="E6" s="157">
        <v>3196.7185509929473</v>
      </c>
      <c r="F6" s="157">
        <v>3304.9419008171917</v>
      </c>
      <c r="G6" s="157">
        <v>3137.1169203617924</v>
      </c>
      <c r="H6" s="157">
        <v>3132.9760755283733</v>
      </c>
      <c r="I6" s="157">
        <v>3158.2096687747926</v>
      </c>
      <c r="J6" s="157">
        <v>4471.5545560130922</v>
      </c>
      <c r="K6" s="157">
        <v>4414.0938475855692</v>
      </c>
      <c r="L6" s="157">
        <v>4187.3411156186648</v>
      </c>
      <c r="M6" s="157">
        <v>3750.4547556806792</v>
      </c>
      <c r="N6" s="157">
        <v>3522.9604812016833</v>
      </c>
      <c r="O6" s="157">
        <v>3434.45</v>
      </c>
      <c r="P6" s="157">
        <v>3462.3687770000001</v>
      </c>
      <c r="Q6" s="157">
        <v>3597.4286080000002</v>
      </c>
    </row>
    <row r="7" spans="1:17" x14ac:dyDescent="0.2">
      <c r="A7" s="7" t="s">
        <v>124</v>
      </c>
      <c r="B7" s="157">
        <v>4484.537131642508</v>
      </c>
      <c r="C7" s="157">
        <v>4564.9263640236695</v>
      </c>
      <c r="D7" s="157">
        <v>4479.9811107763644</v>
      </c>
      <c r="E7" s="157">
        <v>3784.9627497249171</v>
      </c>
      <c r="F7" s="157">
        <v>4305.284003134444</v>
      </c>
      <c r="G7" s="157">
        <v>4207.4273990734573</v>
      </c>
      <c r="H7" s="157">
        <v>4068.5697886492894</v>
      </c>
      <c r="I7" s="157">
        <v>4873.3720227248405</v>
      </c>
      <c r="J7" s="157">
        <v>3804.9571956498753</v>
      </c>
      <c r="K7" s="157">
        <v>3833.172081480714</v>
      </c>
      <c r="L7" s="157">
        <v>3844.9409127789004</v>
      </c>
      <c r="M7" s="157">
        <v>3731.3172129499326</v>
      </c>
      <c r="N7" s="157">
        <v>3697.1190476190473</v>
      </c>
      <c r="O7" s="157">
        <v>3741.35</v>
      </c>
      <c r="P7" s="157">
        <v>3925.2999999999997</v>
      </c>
      <c r="Q7" s="157">
        <v>4014.2799999999997</v>
      </c>
    </row>
    <row r="8" spans="1:17" x14ac:dyDescent="0.2">
      <c r="A8" s="7" t="s">
        <v>125</v>
      </c>
      <c r="B8" s="157">
        <v>1375.4641405797117</v>
      </c>
      <c r="C8" s="157"/>
      <c r="D8" s="157"/>
      <c r="E8" s="157"/>
      <c r="F8" s="157">
        <v>1449.1502966528633</v>
      </c>
      <c r="G8" s="157"/>
      <c r="H8" s="157"/>
      <c r="I8" s="157"/>
      <c r="J8" s="157">
        <v>1470.4416380530054</v>
      </c>
      <c r="K8" s="157"/>
      <c r="L8" s="157"/>
      <c r="M8" s="157"/>
      <c r="N8" s="157">
        <v>1319.6399462579327</v>
      </c>
      <c r="O8" s="157">
        <v>1224.04</v>
      </c>
      <c r="P8" s="157"/>
      <c r="Q8" s="157"/>
    </row>
    <row r="9" spans="1:17" x14ac:dyDescent="0.2">
      <c r="A9" s="7" t="s">
        <v>126</v>
      </c>
      <c r="B9" s="157">
        <v>345.91621642512064</v>
      </c>
      <c r="C9" s="157"/>
      <c r="D9" s="157"/>
      <c r="E9" s="157"/>
      <c r="F9" s="157">
        <v>944.04482256800634</v>
      </c>
      <c r="G9" s="157"/>
      <c r="H9" s="157"/>
      <c r="I9" s="157"/>
      <c r="J9" s="157">
        <v>1122.5258380318903</v>
      </c>
      <c r="K9" s="157"/>
      <c r="L9" s="157"/>
      <c r="M9" s="157"/>
      <c r="N9" s="157">
        <v>1513.2015387856454</v>
      </c>
      <c r="O9" s="157">
        <v>1414.02</v>
      </c>
      <c r="P9" s="157"/>
      <c r="Q9" s="157"/>
    </row>
    <row r="10" spans="1:17" x14ac:dyDescent="0.2">
      <c r="A10" s="7" t="s">
        <v>127</v>
      </c>
      <c r="B10" s="157">
        <v>433.76367125603844</v>
      </c>
      <c r="C10" s="157"/>
      <c r="D10" s="157"/>
      <c r="E10" s="157"/>
      <c r="F10" s="157">
        <v>623.05836829732459</v>
      </c>
      <c r="G10" s="157"/>
      <c r="H10" s="157"/>
      <c r="I10" s="157"/>
      <c r="J10" s="157">
        <v>699.96636532573075</v>
      </c>
      <c r="K10" s="157"/>
      <c r="L10" s="157"/>
      <c r="M10" s="157"/>
      <c r="N10" s="157">
        <v>689.18540182350762</v>
      </c>
      <c r="O10" s="157">
        <v>662.75</v>
      </c>
      <c r="P10" s="157"/>
      <c r="Q10" s="157"/>
    </row>
    <row r="33" spans="1:1" x14ac:dyDescent="0.2">
      <c r="A33" s="8" t="s">
        <v>87</v>
      </c>
    </row>
    <row r="34" spans="1:1" x14ac:dyDescent="0.2">
      <c r="A34" s="8" t="s">
        <v>88</v>
      </c>
    </row>
    <row r="36" spans="1:1" x14ac:dyDescent="0.2">
      <c r="A36" s="7" t="s">
        <v>144</v>
      </c>
    </row>
    <row r="39" spans="1:1" x14ac:dyDescent="0.2">
      <c r="A39" s="7" t="s">
        <v>89</v>
      </c>
    </row>
    <row r="40" spans="1:1" x14ac:dyDescent="0.2">
      <c r="A40" s="14" t="s">
        <v>145</v>
      </c>
    </row>
    <row r="41" spans="1:1" x14ac:dyDescent="0.2">
      <c r="A41" s="7" t="s">
        <v>90</v>
      </c>
    </row>
    <row r="42" spans="1:1" x14ac:dyDescent="0.2">
      <c r="A42" s="15" t="s">
        <v>146</v>
      </c>
    </row>
    <row r="43" spans="1:1" x14ac:dyDescent="0.2">
      <c r="A43" s="7" t="s">
        <v>91</v>
      </c>
    </row>
    <row r="44" spans="1:1" x14ac:dyDescent="0.2">
      <c r="A44" s="7" t="s">
        <v>147</v>
      </c>
    </row>
    <row r="45" spans="1:1" x14ac:dyDescent="0.2">
      <c r="A45" s="7" t="s">
        <v>148</v>
      </c>
    </row>
    <row r="46" spans="1:1" x14ac:dyDescent="0.2">
      <c r="A46" s="2"/>
    </row>
  </sheetData>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otalTime>652</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8</vt:i4>
      </vt:variant>
    </vt:vector>
  </HeadingPairs>
  <TitlesOfParts>
    <vt:vector size="18" baseType="lpstr">
      <vt:lpstr>Sommaire</vt:lpstr>
      <vt:lpstr>Tab1</vt:lpstr>
      <vt:lpstr>Tab2</vt:lpstr>
      <vt:lpstr>Tab3</vt:lpstr>
      <vt:lpstr>Tab4</vt:lpstr>
      <vt:lpstr>Tab5</vt:lpstr>
      <vt:lpstr>Graph1</vt:lpstr>
      <vt:lpstr>Tab6</vt:lpstr>
      <vt:lpstr>Graph2</vt:lpstr>
      <vt:lpstr>Graph 3</vt:lpstr>
      <vt:lpstr>Graphique_3._Recettes_publicitaires_des_grands_médias__2005_2015</vt:lpstr>
      <vt:lpstr>Graph1!Zone_d_impression</vt:lpstr>
      <vt:lpstr>'Tab1'!Zone_d_impression</vt:lpstr>
      <vt:lpstr>'Tab2'!Zone_d_impression</vt:lpstr>
      <vt:lpstr>'Tab3'!Zone_d_impression</vt:lpstr>
      <vt:lpstr>'Tab4'!Zone_d_impression</vt:lpstr>
      <vt:lpstr>'Tab5'!Zone_d_impression</vt:lpstr>
      <vt:lpstr>'Tab6'!Zone_d_impression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francois.tugores francois.tugores</dc:creator>
  <cp:lastModifiedBy>francois.tugores</cp:lastModifiedBy>
  <dcterms:created xsi:type="dcterms:W3CDTF">2017-01-03T10:13:51Z</dcterms:created>
  <dcterms:modified xsi:type="dcterms:W3CDTF">2017-05-02T13:46:15Z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2014-01-08T10:10:03Z</dcterms:created>
  <dc:creator>MCC</dc:creator>
  <dc:language>fr-FR</dc:language>
  <cp:lastModifiedBy>francois tugores</cp:lastModifiedBy>
  <cp:lastPrinted>2014-12-18T21:14:55Z</cp:lastPrinted>
  <dcterms:modified xsi:type="dcterms:W3CDTF">2017-01-03T11:01:34Z</dcterms:modified>
  <cp:revision>57</cp:revision>
</cp:coreProperties>
</file>