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1"/>
  </bookViews>
  <sheets>
    <sheet name="droits perçus par société" sheetId="1" r:id="rId1"/>
    <sheet name="droits perçus par société (€ c)" sheetId="2" r:id="rId2"/>
  </sheets>
  <definedNames/>
  <calcPr fullCalcOnLoad="1"/>
</workbook>
</file>

<file path=xl/sharedStrings.xml><?xml version="1.0" encoding="utf-8"?>
<sst xmlns="http://schemas.openxmlformats.org/spreadsheetml/2006/main" count="109" uniqueCount="39">
  <si>
    <t>REMUNERATION PERCUES PAR LES SOCIETES DE PERCEPTION ET DE REPARTITION DES DROITS D'AUTEUR ET DROITS VOISINS GÉRÉS COLLECTIVEMENT</t>
  </si>
  <si>
    <t>Milliers d'euros</t>
  </si>
  <si>
    <t>Total</t>
  </si>
  <si>
    <t>Droits d'auteur</t>
  </si>
  <si>
    <t xml:space="preserve">  Sacem</t>
  </si>
  <si>
    <t xml:space="preserve">  SACD</t>
  </si>
  <si>
    <t xml:space="preserve">  Scam</t>
  </si>
  <si>
    <t xml:space="preserve">  CFC</t>
  </si>
  <si>
    <t xml:space="preserve">  ADAGP</t>
  </si>
  <si>
    <t xml:space="preserve">  Sofia</t>
  </si>
  <si>
    <t xml:space="preserve">  ///</t>
  </si>
  <si>
    <t xml:space="preserve">  Scelf</t>
  </si>
  <si>
    <t xml:space="preserve">  SEAM</t>
  </si>
  <si>
    <t xml:space="preserve">  SAIF</t>
  </si>
  <si>
    <t xml:space="preserve"> ///</t>
  </si>
  <si>
    <t>-</t>
  </si>
  <si>
    <t xml:space="preserve">  Saje</t>
  </si>
  <si>
    <t>Droits voisins</t>
  </si>
  <si>
    <t xml:space="preserve"> Sociétés d'artistes interprètes</t>
  </si>
  <si>
    <t xml:space="preserve">  Adami</t>
  </si>
  <si>
    <t xml:space="preserve">  Spedidam</t>
  </si>
  <si>
    <t xml:space="preserve"> Sociétés de producteurs phonographiques</t>
  </si>
  <si>
    <t xml:space="preserve">  SCPP</t>
  </si>
  <si>
    <t>51 554*</t>
  </si>
  <si>
    <t xml:space="preserve">  SPPF</t>
  </si>
  <si>
    <t xml:space="preserve"> Sociétés de producteurs audiovisuels</t>
  </si>
  <si>
    <t xml:space="preserve">  Procirep</t>
  </si>
  <si>
    <t xml:space="preserve">  Angoa</t>
  </si>
  <si>
    <t xml:space="preserve">  Arp</t>
  </si>
  <si>
    <t>…</t>
  </si>
  <si>
    <t>Sociétés ayant vocation à effectuer des versements directs aux ayants droit (personnes morales ou physiques directement bénéficiaires de droits).</t>
  </si>
  <si>
    <t>*Non compris 4,9 millions d'euros de perceptions exceptionnelles dans le cadre de décisions de justice.</t>
  </si>
  <si>
    <t>… : résultat non disponible</t>
  </si>
  <si>
    <t>//// : absence de résultat due à la nature des choses</t>
  </si>
  <si>
    <t>-    : résultat nul</t>
  </si>
  <si>
    <t xml:space="preserve">Source : Sociétés de perception et de répartition </t>
  </si>
  <si>
    <t>Milliers d'euros constants 2016</t>
  </si>
  <si>
    <t>Valeur</t>
  </si>
  <si>
    <t>Déflateur (IPC Insee)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</si>
</sst>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&quot;   &quot;;\-* #,##0&quot;   &quot;;\ * \-??&quot;   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%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168" fontId="0" fillId="0" borderId="0" xfId="52" applyNumberFormat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2" fontId="44" fillId="0" borderId="12" xfId="0" applyNumberFormat="1" applyFont="1" applyBorder="1" applyAlignment="1">
      <alignment/>
    </xf>
    <xf numFmtId="2" fontId="44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right"/>
    </xf>
    <xf numFmtId="3" fontId="0" fillId="0" borderId="14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2" sqref="G22"/>
    </sheetView>
  </sheetViews>
  <sheetFormatPr defaultColWidth="11.421875" defaultRowHeight="12.75"/>
  <cols>
    <col min="1" max="1" width="36.57421875" style="0" customWidth="1"/>
    <col min="2" max="21" width="10.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spans="1:22" ht="12.75">
      <c r="A4" s="3"/>
      <c r="B4" s="4">
        <v>1997</v>
      </c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4">
        <v>2008</v>
      </c>
      <c r="N4" s="4">
        <v>2009</v>
      </c>
      <c r="O4" s="4">
        <v>2010</v>
      </c>
      <c r="P4" s="4">
        <v>2011</v>
      </c>
      <c r="Q4" s="4">
        <v>2012</v>
      </c>
      <c r="R4" s="4">
        <v>2013</v>
      </c>
      <c r="S4" s="4">
        <v>2014</v>
      </c>
      <c r="T4" s="4">
        <v>2015</v>
      </c>
      <c r="U4" s="4">
        <v>2016</v>
      </c>
      <c r="V4" s="30">
        <v>2017</v>
      </c>
    </row>
    <row r="5" spans="1:23" ht="12.75">
      <c r="A5" s="5" t="s">
        <v>2</v>
      </c>
      <c r="B5" s="6">
        <v>768192.215866284</v>
      </c>
      <c r="C5" s="6">
        <v>831057.9809347258</v>
      </c>
      <c r="D5" s="6">
        <v>868160.5654029151</v>
      </c>
      <c r="E5" s="6">
        <v>929118.3533051708</v>
      </c>
      <c r="F5" s="6">
        <v>999551</v>
      </c>
      <c r="G5" s="6">
        <v>1059144</v>
      </c>
      <c r="H5" s="6">
        <v>1134169</v>
      </c>
      <c r="I5" s="6">
        <v>1181824</v>
      </c>
      <c r="J5" s="6">
        <v>1231658</v>
      </c>
      <c r="K5" s="6">
        <v>1238621</v>
      </c>
      <c r="L5" s="6">
        <v>1300230</v>
      </c>
      <c r="M5" s="6">
        <v>1316760</v>
      </c>
      <c r="N5" s="6">
        <v>1359979</v>
      </c>
      <c r="O5" s="6">
        <v>1476504</v>
      </c>
      <c r="P5" s="6">
        <v>1473651</v>
      </c>
      <c r="Q5" s="6">
        <v>1470386.6979999999</v>
      </c>
      <c r="R5" s="6">
        <v>1595730</v>
      </c>
      <c r="S5" s="6">
        <f>S6+S17</f>
        <v>1579475</v>
      </c>
      <c r="T5" s="6">
        <f>T6+T17</f>
        <v>1655338</v>
      </c>
      <c r="U5" s="6">
        <f>U6+U17</f>
        <v>1697211.5772499999</v>
      </c>
      <c r="W5" s="31"/>
    </row>
    <row r="6" spans="1:23" ht="12.75">
      <c r="A6" s="1" t="s">
        <v>3</v>
      </c>
      <c r="B6" s="7">
        <v>659118.297911296</v>
      </c>
      <c r="C6" s="7">
        <v>709166.4545084509</v>
      </c>
      <c r="D6" s="7">
        <v>749706.9167643611</v>
      </c>
      <c r="E6" s="7">
        <v>810809.4907425334</v>
      </c>
      <c r="F6" s="7">
        <v>858666</v>
      </c>
      <c r="G6" s="7">
        <v>904044</v>
      </c>
      <c r="H6" s="7">
        <v>956144</v>
      </c>
      <c r="I6" s="7">
        <v>993459</v>
      </c>
      <c r="J6" s="7">
        <v>1039179</v>
      </c>
      <c r="K6" s="7">
        <v>1049129</v>
      </c>
      <c r="L6" s="7">
        <v>1096021</v>
      </c>
      <c r="M6" s="7">
        <v>1097748</v>
      </c>
      <c r="N6" s="7">
        <v>1124314</v>
      </c>
      <c r="O6" s="7">
        <v>1240187</v>
      </c>
      <c r="P6" s="7">
        <v>1228763</v>
      </c>
      <c r="Q6" s="7">
        <v>1203466</v>
      </c>
      <c r="R6" s="7">
        <v>1272104</v>
      </c>
      <c r="S6" s="7">
        <f>SUM(S7:S16)</f>
        <v>1272158</v>
      </c>
      <c r="T6" s="7">
        <f>SUM(T7:T16)</f>
        <v>1329990</v>
      </c>
      <c r="U6" s="7">
        <f>SUM(U7:U16)</f>
        <v>1357053.8822499998</v>
      </c>
      <c r="W6" s="31"/>
    </row>
    <row r="7" spans="1:21" ht="12.75">
      <c r="A7" t="s">
        <v>4</v>
      </c>
      <c r="B7" s="8">
        <v>501815</v>
      </c>
      <c r="C7" s="8">
        <v>541275.723866046</v>
      </c>
      <c r="D7" s="8">
        <v>562340.214373808</v>
      </c>
      <c r="E7" s="8">
        <v>596424.1558516793</v>
      </c>
      <c r="F7" s="8">
        <v>637837</v>
      </c>
      <c r="G7" s="8">
        <v>672423</v>
      </c>
      <c r="H7" s="8">
        <v>708510</v>
      </c>
      <c r="I7" s="8">
        <v>726500</v>
      </c>
      <c r="J7" s="8">
        <v>757363</v>
      </c>
      <c r="K7" s="9">
        <v>755950</v>
      </c>
      <c r="L7" s="9">
        <v>759107</v>
      </c>
      <c r="M7" s="9">
        <v>755850</v>
      </c>
      <c r="N7" s="9">
        <v>762309</v>
      </c>
      <c r="O7" s="9">
        <v>819620</v>
      </c>
      <c r="P7" s="9">
        <v>819430</v>
      </c>
      <c r="Q7" s="9">
        <v>802600</v>
      </c>
      <c r="R7" s="9">
        <v>834800</v>
      </c>
      <c r="S7" s="9">
        <v>829700</v>
      </c>
      <c r="T7" s="9">
        <v>862200</v>
      </c>
      <c r="U7" s="9">
        <v>884300</v>
      </c>
    </row>
    <row r="8" spans="1:21" ht="12.75">
      <c r="A8" t="s">
        <v>5</v>
      </c>
      <c r="B8" s="8">
        <v>107084</v>
      </c>
      <c r="C8" s="8">
        <v>115065.16433241814</v>
      </c>
      <c r="D8" s="8">
        <v>123900.80447346397</v>
      </c>
      <c r="E8" s="8">
        <v>132740.8656360097</v>
      </c>
      <c r="F8" s="8">
        <v>134401</v>
      </c>
      <c r="G8" s="8">
        <v>137474</v>
      </c>
      <c r="H8" s="8">
        <v>140915</v>
      </c>
      <c r="I8" s="8">
        <v>151953</v>
      </c>
      <c r="J8" s="8">
        <v>155579</v>
      </c>
      <c r="K8" s="9">
        <v>158683</v>
      </c>
      <c r="L8" s="9">
        <v>180285</v>
      </c>
      <c r="M8" s="9">
        <v>179570</v>
      </c>
      <c r="N8" s="9">
        <v>176318</v>
      </c>
      <c r="O8" s="9">
        <v>219732</v>
      </c>
      <c r="P8" s="9">
        <v>204162</v>
      </c>
      <c r="Q8" s="9">
        <v>194766</v>
      </c>
      <c r="R8" s="9">
        <v>215054</v>
      </c>
      <c r="S8" s="9">
        <v>216674</v>
      </c>
      <c r="T8" s="9">
        <v>221949</v>
      </c>
      <c r="U8" s="9">
        <v>224646.00125</v>
      </c>
    </row>
    <row r="9" spans="1:21" ht="12.75">
      <c r="A9" t="s">
        <v>6</v>
      </c>
      <c r="B9" s="8">
        <v>34283.95458848675</v>
      </c>
      <c r="C9" s="8">
        <v>35623.82900098635</v>
      </c>
      <c r="D9" s="8">
        <v>41739.168878447825</v>
      </c>
      <c r="E9" s="8">
        <v>50352.53835236151</v>
      </c>
      <c r="F9" s="8">
        <v>49007</v>
      </c>
      <c r="G9" s="8">
        <v>52284</v>
      </c>
      <c r="H9" s="8">
        <v>58158</v>
      </c>
      <c r="I9" s="8">
        <v>58405</v>
      </c>
      <c r="J9" s="8">
        <v>59499</v>
      </c>
      <c r="K9" s="9">
        <v>63891</v>
      </c>
      <c r="L9" s="9">
        <v>70939</v>
      </c>
      <c r="M9" s="10">
        <v>74121</v>
      </c>
      <c r="N9" s="10">
        <v>88291</v>
      </c>
      <c r="O9" s="10">
        <v>97050</v>
      </c>
      <c r="P9" s="10">
        <v>99200</v>
      </c>
      <c r="Q9" s="10">
        <v>97140</v>
      </c>
      <c r="R9" s="10">
        <v>101870</v>
      </c>
      <c r="S9" s="10">
        <v>100947</v>
      </c>
      <c r="T9" s="10">
        <v>109200</v>
      </c>
      <c r="U9" s="10">
        <v>109300</v>
      </c>
    </row>
    <row r="10" spans="1:21" ht="12.75">
      <c r="A10" t="s">
        <v>7</v>
      </c>
      <c r="B10" s="8">
        <v>2628.983302259142</v>
      </c>
      <c r="C10" s="8">
        <v>3481.1733086162662</v>
      </c>
      <c r="D10" s="8">
        <v>5314.525189913364</v>
      </c>
      <c r="E10" s="8">
        <v>16067</v>
      </c>
      <c r="F10" s="8">
        <v>19467</v>
      </c>
      <c r="G10" s="8">
        <v>22307</v>
      </c>
      <c r="H10" s="8">
        <v>23970</v>
      </c>
      <c r="I10" s="8">
        <v>24664</v>
      </c>
      <c r="J10" s="8">
        <v>27424</v>
      </c>
      <c r="K10" s="9">
        <v>30892</v>
      </c>
      <c r="L10" s="9">
        <v>36429</v>
      </c>
      <c r="M10" s="10">
        <v>37880</v>
      </c>
      <c r="N10" s="10">
        <v>40350</v>
      </c>
      <c r="O10" s="10">
        <v>43370</v>
      </c>
      <c r="P10" s="10">
        <v>45779</v>
      </c>
      <c r="Q10" s="10">
        <v>45446</v>
      </c>
      <c r="R10" s="10">
        <v>48914</v>
      </c>
      <c r="S10" s="10">
        <v>49910</v>
      </c>
      <c r="T10" s="10">
        <v>51950</v>
      </c>
      <c r="U10" s="10">
        <v>52710</v>
      </c>
    </row>
    <row r="11" spans="1:21" ht="12.75">
      <c r="A11" t="s">
        <v>8</v>
      </c>
      <c r="B11" s="8">
        <v>9012.023653989514</v>
      </c>
      <c r="C11" s="8">
        <v>9563.431749337227</v>
      </c>
      <c r="D11" s="8">
        <v>12094.542782529952</v>
      </c>
      <c r="E11" s="8">
        <v>10729.056935134467</v>
      </c>
      <c r="F11" s="8">
        <v>12784</v>
      </c>
      <c r="G11" s="11">
        <v>14076</v>
      </c>
      <c r="H11" s="11">
        <v>14601</v>
      </c>
      <c r="I11" s="8">
        <v>14740</v>
      </c>
      <c r="J11" s="8">
        <v>15893</v>
      </c>
      <c r="K11" s="9">
        <v>16759</v>
      </c>
      <c r="L11" s="9">
        <v>20947</v>
      </c>
      <c r="M11" s="10">
        <v>22551</v>
      </c>
      <c r="N11" s="10">
        <v>23445</v>
      </c>
      <c r="O11" s="10">
        <v>25296</v>
      </c>
      <c r="P11" s="10">
        <v>26736</v>
      </c>
      <c r="Q11" s="10">
        <v>28795</v>
      </c>
      <c r="R11" s="10">
        <v>30855</v>
      </c>
      <c r="S11" s="10">
        <v>31613</v>
      </c>
      <c r="T11" s="10">
        <v>36275</v>
      </c>
      <c r="U11" s="10">
        <v>36371.43</v>
      </c>
    </row>
    <row r="12" spans="1:21" ht="12.75">
      <c r="A12" t="s">
        <v>9</v>
      </c>
      <c r="B12" s="12" t="s">
        <v>10</v>
      </c>
      <c r="C12" s="12" t="s">
        <v>10</v>
      </c>
      <c r="D12" s="12" t="s">
        <v>10</v>
      </c>
      <c r="E12" s="12" t="s">
        <v>10</v>
      </c>
      <c r="F12" s="12" t="s">
        <v>10</v>
      </c>
      <c r="G12" s="12" t="s">
        <v>10</v>
      </c>
      <c r="H12" s="11">
        <v>2983</v>
      </c>
      <c r="I12" s="11">
        <v>11466</v>
      </c>
      <c r="J12" s="11">
        <v>17498</v>
      </c>
      <c r="K12" s="11">
        <v>14110</v>
      </c>
      <c r="L12" s="13">
        <v>19971</v>
      </c>
      <c r="M12" s="10">
        <v>18476</v>
      </c>
      <c r="N12" s="14">
        <v>24821</v>
      </c>
      <c r="O12" s="14">
        <v>24890</v>
      </c>
      <c r="P12" s="14">
        <v>22482</v>
      </c>
      <c r="Q12" s="14">
        <v>23625</v>
      </c>
      <c r="R12" s="14">
        <v>28049</v>
      </c>
      <c r="S12" s="14">
        <v>29213</v>
      </c>
      <c r="T12" s="14">
        <v>33490</v>
      </c>
      <c r="U12" s="14">
        <v>34456.447</v>
      </c>
    </row>
    <row r="13" spans="1:21" ht="12.75">
      <c r="A13" t="s">
        <v>11</v>
      </c>
      <c r="B13" s="8">
        <v>3846.288704899864</v>
      </c>
      <c r="C13" s="8">
        <v>3584.8386403377053</v>
      </c>
      <c r="D13" s="11">
        <v>3671.4296821285543</v>
      </c>
      <c r="E13" s="11">
        <v>3839.7333971586554</v>
      </c>
      <c r="F13" s="11">
        <v>4170</v>
      </c>
      <c r="G13" s="11">
        <v>4170</v>
      </c>
      <c r="H13" s="11">
        <v>5647</v>
      </c>
      <c r="I13" s="8">
        <v>4171</v>
      </c>
      <c r="J13" s="8">
        <v>4119</v>
      </c>
      <c r="K13" s="9">
        <v>4458</v>
      </c>
      <c r="L13" s="9">
        <v>4610</v>
      </c>
      <c r="M13" s="10">
        <v>5097</v>
      </c>
      <c r="N13" s="10">
        <v>4338</v>
      </c>
      <c r="O13" s="10">
        <v>5331</v>
      </c>
      <c r="P13" s="10">
        <v>5400</v>
      </c>
      <c r="Q13" s="10">
        <v>5800</v>
      </c>
      <c r="R13" s="10">
        <v>5971</v>
      </c>
      <c r="S13" s="10">
        <v>5688</v>
      </c>
      <c r="T13" s="10">
        <v>5889</v>
      </c>
      <c r="U13" s="10">
        <v>5199</v>
      </c>
    </row>
    <row r="14" spans="1:21" ht="12.75">
      <c r="A14" t="s">
        <v>12</v>
      </c>
      <c r="B14" s="8">
        <v>448.0476616607491</v>
      </c>
      <c r="C14" s="11">
        <v>572.2936107092386</v>
      </c>
      <c r="D14" s="8">
        <v>646.2313840693826</v>
      </c>
      <c r="E14" s="8">
        <v>656.1405701898143</v>
      </c>
      <c r="F14" s="11">
        <v>980</v>
      </c>
      <c r="G14" s="11">
        <v>1100</v>
      </c>
      <c r="H14" s="11">
        <v>1200</v>
      </c>
      <c r="I14" s="11">
        <v>1290</v>
      </c>
      <c r="J14" s="11">
        <v>1424</v>
      </c>
      <c r="K14" s="11">
        <v>1556</v>
      </c>
      <c r="L14" s="9">
        <v>2633</v>
      </c>
      <c r="M14" s="10">
        <v>2513</v>
      </c>
      <c r="N14" s="10">
        <v>2820</v>
      </c>
      <c r="O14" s="10">
        <v>3084</v>
      </c>
      <c r="P14" s="10">
        <v>3224</v>
      </c>
      <c r="Q14" s="10">
        <v>3378</v>
      </c>
      <c r="R14" s="10">
        <v>3837</v>
      </c>
      <c r="S14" s="10">
        <v>4731</v>
      </c>
      <c r="T14" s="10">
        <v>4482</v>
      </c>
      <c r="U14" s="10">
        <v>4863.004</v>
      </c>
    </row>
    <row r="15" spans="1:22" ht="12.75" customHeight="1">
      <c r="A15" t="s">
        <v>13</v>
      </c>
      <c r="B15" s="12" t="s">
        <v>14</v>
      </c>
      <c r="C15" s="12" t="s">
        <v>14</v>
      </c>
      <c r="D15" s="12" t="s">
        <v>15</v>
      </c>
      <c r="E15" s="12" t="s">
        <v>15</v>
      </c>
      <c r="F15" s="12">
        <v>20</v>
      </c>
      <c r="G15" s="12">
        <v>210</v>
      </c>
      <c r="H15" s="11">
        <v>160</v>
      </c>
      <c r="I15" s="11">
        <v>270</v>
      </c>
      <c r="J15" s="11">
        <v>380</v>
      </c>
      <c r="K15" s="11">
        <v>250</v>
      </c>
      <c r="L15" s="13">
        <v>300</v>
      </c>
      <c r="M15" s="14">
        <v>910</v>
      </c>
      <c r="N15" s="14">
        <v>650</v>
      </c>
      <c r="O15" s="14">
        <v>920</v>
      </c>
      <c r="P15" s="14">
        <v>1541</v>
      </c>
      <c r="Q15" s="14">
        <v>1135</v>
      </c>
      <c r="R15" s="14">
        <v>1480</v>
      </c>
      <c r="S15" s="14">
        <v>2118</v>
      </c>
      <c r="T15" s="14">
        <v>2100</v>
      </c>
      <c r="U15" s="14">
        <v>3151</v>
      </c>
      <c r="V15" s="14">
        <v>3260</v>
      </c>
    </row>
    <row r="16" spans="1:21" ht="12.75">
      <c r="A16" s="15" t="s">
        <v>16</v>
      </c>
      <c r="B16" s="16" t="s">
        <v>10</v>
      </c>
      <c r="C16" s="16" t="s">
        <v>10</v>
      </c>
      <c r="D16" s="16" t="s">
        <v>10</v>
      </c>
      <c r="E16" s="16" t="s">
        <v>10</v>
      </c>
      <c r="F16" s="16" t="s">
        <v>10</v>
      </c>
      <c r="G16" s="16" t="s">
        <v>10</v>
      </c>
      <c r="H16" s="16" t="s">
        <v>10</v>
      </c>
      <c r="I16" s="16" t="s">
        <v>10</v>
      </c>
      <c r="J16" s="16" t="s">
        <v>10</v>
      </c>
      <c r="K16" s="16">
        <v>2580</v>
      </c>
      <c r="L16" s="16">
        <v>800</v>
      </c>
      <c r="M16" s="16">
        <v>780</v>
      </c>
      <c r="N16" s="17">
        <v>972</v>
      </c>
      <c r="O16" s="10">
        <v>894</v>
      </c>
      <c r="P16" s="10">
        <v>809</v>
      </c>
      <c r="Q16" s="10">
        <v>781</v>
      </c>
      <c r="R16" s="10">
        <v>1274</v>
      </c>
      <c r="S16" s="14">
        <v>1564</v>
      </c>
      <c r="T16" s="14">
        <v>2455</v>
      </c>
      <c r="U16" s="14">
        <v>2057</v>
      </c>
    </row>
    <row r="17" spans="1:23" ht="12.75">
      <c r="A17" s="1" t="s">
        <v>17</v>
      </c>
      <c r="B17" s="7">
        <v>109073.9179549879</v>
      </c>
      <c r="C17" s="7">
        <v>121891.52642627491</v>
      </c>
      <c r="D17" s="7">
        <v>118453.64863855406</v>
      </c>
      <c r="E17" s="7">
        <v>118308.86256263749</v>
      </c>
      <c r="F17" s="7">
        <v>140885</v>
      </c>
      <c r="G17" s="7">
        <v>155100</v>
      </c>
      <c r="H17" s="7">
        <v>178025</v>
      </c>
      <c r="I17" s="7">
        <v>188365</v>
      </c>
      <c r="J17" s="7">
        <v>192479</v>
      </c>
      <c r="K17" s="7">
        <v>189492</v>
      </c>
      <c r="L17" s="7">
        <v>204209</v>
      </c>
      <c r="M17" s="18">
        <v>219012</v>
      </c>
      <c r="N17" s="18">
        <v>235665</v>
      </c>
      <c r="O17" s="18">
        <v>236317</v>
      </c>
      <c r="P17" s="18">
        <v>244888</v>
      </c>
      <c r="Q17" s="18">
        <v>266920.698</v>
      </c>
      <c r="R17" s="18">
        <v>323626</v>
      </c>
      <c r="S17" s="18">
        <f>SUM(S18:S27)</f>
        <v>307317</v>
      </c>
      <c r="T17" s="18">
        <f>SUM(T19:T27)</f>
        <v>325348</v>
      </c>
      <c r="U17" s="18">
        <f>SUM(U19:U27)</f>
        <v>340157.695</v>
      </c>
      <c r="W17" s="31"/>
    </row>
    <row r="18" spans="1:21" ht="12.75">
      <c r="A1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9"/>
      <c r="M18" s="19"/>
      <c r="N18" s="10"/>
      <c r="O18" s="19"/>
      <c r="P18" s="19"/>
      <c r="Q18" s="19"/>
      <c r="R18" s="19"/>
      <c r="S18" s="19"/>
      <c r="T18" s="19"/>
      <c r="U18" s="19"/>
    </row>
    <row r="19" spans="1:21" ht="12.75">
      <c r="A19" s="20" t="s">
        <v>19</v>
      </c>
      <c r="B19" s="8">
        <v>32045.698117407086</v>
      </c>
      <c r="C19" s="8">
        <v>33194.24901327374</v>
      </c>
      <c r="D19" s="8">
        <v>32765.105029750426</v>
      </c>
      <c r="E19" s="8">
        <v>30592.249187065616</v>
      </c>
      <c r="F19" s="8">
        <v>34849</v>
      </c>
      <c r="G19" s="8">
        <v>39351</v>
      </c>
      <c r="H19" s="8">
        <v>42400</v>
      </c>
      <c r="I19" s="8">
        <v>49321</v>
      </c>
      <c r="J19" s="8">
        <v>45907</v>
      </c>
      <c r="K19" s="9">
        <v>45553</v>
      </c>
      <c r="L19" s="9">
        <v>52082</v>
      </c>
      <c r="M19" s="10">
        <v>52989</v>
      </c>
      <c r="N19" s="10">
        <v>58171</v>
      </c>
      <c r="O19" s="10">
        <v>58335</v>
      </c>
      <c r="P19" s="10">
        <v>65493</v>
      </c>
      <c r="Q19" s="10">
        <v>64686</v>
      </c>
      <c r="R19" s="10">
        <v>83110</v>
      </c>
      <c r="S19" s="10">
        <v>77772</v>
      </c>
      <c r="T19" s="10">
        <v>81885</v>
      </c>
      <c r="U19" s="10">
        <v>89411.78</v>
      </c>
    </row>
    <row r="20" spans="1:21" ht="12.75" customHeight="1">
      <c r="A20" s="20" t="s">
        <v>20</v>
      </c>
      <c r="B20" s="8">
        <v>15389.270943064867</v>
      </c>
      <c r="C20" s="8">
        <v>17013.310323694997</v>
      </c>
      <c r="D20" s="8">
        <v>17166.21668798412</v>
      </c>
      <c r="E20" s="8">
        <v>16594</v>
      </c>
      <c r="F20" s="8">
        <v>20048</v>
      </c>
      <c r="G20" s="11">
        <v>25877</v>
      </c>
      <c r="H20" s="11">
        <v>28216</v>
      </c>
      <c r="I20" s="8">
        <v>30107</v>
      </c>
      <c r="J20" s="8">
        <v>28997</v>
      </c>
      <c r="K20" s="9">
        <v>28506</v>
      </c>
      <c r="L20" s="9">
        <v>29245</v>
      </c>
      <c r="M20" s="10">
        <v>29028</v>
      </c>
      <c r="N20" s="10">
        <v>33924</v>
      </c>
      <c r="O20" s="10">
        <v>35970</v>
      </c>
      <c r="P20" s="10">
        <v>37600</v>
      </c>
      <c r="Q20" s="10">
        <v>41633</v>
      </c>
      <c r="R20" s="10">
        <v>49586</v>
      </c>
      <c r="S20" s="10">
        <v>46777</v>
      </c>
      <c r="T20" s="10">
        <v>53864</v>
      </c>
      <c r="U20" s="10">
        <v>52500</v>
      </c>
    </row>
    <row r="21" spans="1:21" ht="12.75">
      <c r="A21" s="2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9"/>
      <c r="M21" s="19"/>
      <c r="N21" s="10"/>
      <c r="O21" s="19"/>
      <c r="P21" s="19"/>
      <c r="Q21" s="19"/>
      <c r="R21" s="19"/>
      <c r="S21" s="19"/>
      <c r="T21" s="19"/>
      <c r="U21" s="19"/>
    </row>
    <row r="22" spans="1:21" ht="12.75">
      <c r="A22" s="20" t="s">
        <v>22</v>
      </c>
      <c r="B22" s="8">
        <v>25520.727730628685</v>
      </c>
      <c r="C22" s="8">
        <v>25525.75854819752</v>
      </c>
      <c r="D22" s="11">
        <v>29209.23170268783</v>
      </c>
      <c r="E22" s="8">
        <v>30851.717414403687</v>
      </c>
      <c r="F22" s="8">
        <v>40555</v>
      </c>
      <c r="G22" s="11" t="s">
        <v>23</v>
      </c>
      <c r="H22" s="8">
        <v>58611</v>
      </c>
      <c r="I22" s="8">
        <v>60837</v>
      </c>
      <c r="J22" s="8">
        <v>59730</v>
      </c>
      <c r="K22" s="9">
        <v>60533</v>
      </c>
      <c r="L22" s="9">
        <v>61288</v>
      </c>
      <c r="M22" s="10">
        <v>69821</v>
      </c>
      <c r="N22" s="10">
        <v>65946</v>
      </c>
      <c r="O22" s="10">
        <v>64877</v>
      </c>
      <c r="P22" s="10">
        <v>72147</v>
      </c>
      <c r="Q22" s="10">
        <v>73438</v>
      </c>
      <c r="R22" s="10">
        <v>81908</v>
      </c>
      <c r="S22" s="10">
        <v>78169</v>
      </c>
      <c r="T22" s="10">
        <v>82365</v>
      </c>
      <c r="U22" s="10">
        <v>87372</v>
      </c>
    </row>
    <row r="23" spans="1:21" ht="12.75">
      <c r="A23" s="20" t="s">
        <v>24</v>
      </c>
      <c r="B23" s="8">
        <v>6272.667263250488</v>
      </c>
      <c r="C23" s="8">
        <v>6437.159752849653</v>
      </c>
      <c r="D23" s="8">
        <v>6812.031886236446</v>
      </c>
      <c r="E23" s="8">
        <v>6784.895961168187</v>
      </c>
      <c r="F23" s="8">
        <v>7963</v>
      </c>
      <c r="G23" s="8">
        <v>11108</v>
      </c>
      <c r="H23" s="8">
        <v>11784</v>
      </c>
      <c r="I23" s="8">
        <v>11925</v>
      </c>
      <c r="J23" s="8">
        <v>10197</v>
      </c>
      <c r="K23" s="9">
        <v>11190</v>
      </c>
      <c r="L23" s="9">
        <v>12673</v>
      </c>
      <c r="M23" s="10">
        <v>14564</v>
      </c>
      <c r="N23" s="10">
        <v>19794</v>
      </c>
      <c r="O23" s="10">
        <v>22775</v>
      </c>
      <c r="P23" s="10">
        <v>22310</v>
      </c>
      <c r="Q23" s="10">
        <v>27847</v>
      </c>
      <c r="R23" s="10">
        <v>31343</v>
      </c>
      <c r="S23" s="10">
        <v>35323</v>
      </c>
      <c r="T23" s="10">
        <v>38610</v>
      </c>
      <c r="U23" s="10">
        <v>37604.226</v>
      </c>
    </row>
    <row r="24" spans="1:21" ht="12.75">
      <c r="A24" s="20" t="s">
        <v>25</v>
      </c>
      <c r="B24" s="8"/>
      <c r="C24" s="8"/>
      <c r="D24" s="21"/>
      <c r="E24" s="8"/>
      <c r="F24" s="8"/>
      <c r="G24" s="8"/>
      <c r="H24" s="8"/>
      <c r="I24" s="8"/>
      <c r="J24" s="8"/>
      <c r="K24" s="9"/>
      <c r="M24" s="19"/>
      <c r="N24" s="10"/>
      <c r="O24" s="19"/>
      <c r="P24" s="19"/>
      <c r="Q24" s="19"/>
      <c r="R24" s="19"/>
      <c r="S24" s="19"/>
      <c r="T24" s="19"/>
      <c r="U24" s="19"/>
    </row>
    <row r="25" spans="1:21" ht="12.75">
      <c r="A25" s="20" t="s">
        <v>26</v>
      </c>
      <c r="B25" s="8">
        <v>27242.639380325236</v>
      </c>
      <c r="C25" s="11">
        <v>27730.476235484948</v>
      </c>
      <c r="D25" s="8">
        <v>24772.965301079188</v>
      </c>
      <c r="E25" s="8">
        <v>25323</v>
      </c>
      <c r="F25" s="8">
        <v>21890</v>
      </c>
      <c r="G25" s="12">
        <v>21116</v>
      </c>
      <c r="H25" s="22">
        <v>21437</v>
      </c>
      <c r="I25" s="22">
        <v>26318</v>
      </c>
      <c r="J25" s="22">
        <v>26997</v>
      </c>
      <c r="K25" s="22">
        <v>25640</v>
      </c>
      <c r="L25" s="22">
        <v>31588</v>
      </c>
      <c r="M25" s="22">
        <v>31614</v>
      </c>
      <c r="N25" s="10">
        <v>32400</v>
      </c>
      <c r="O25" s="10">
        <v>30000</v>
      </c>
      <c r="P25" s="10">
        <v>27700</v>
      </c>
      <c r="Q25" s="10">
        <v>26300</v>
      </c>
      <c r="R25" s="10">
        <v>40000</v>
      </c>
      <c r="S25" s="10">
        <v>35000</v>
      </c>
      <c r="T25" s="10">
        <v>35600</v>
      </c>
      <c r="U25" s="10">
        <v>38100</v>
      </c>
    </row>
    <row r="26" spans="1:21" ht="12.75">
      <c r="A26" s="20" t="s">
        <v>27</v>
      </c>
      <c r="B26" s="8">
        <v>2602.914520311545</v>
      </c>
      <c r="C26" s="8">
        <v>11990.572552774038</v>
      </c>
      <c r="D26" s="8">
        <v>7728.098030816044</v>
      </c>
      <c r="E26" s="8">
        <v>6723</v>
      </c>
      <c r="F26" s="8">
        <v>14150</v>
      </c>
      <c r="G26" s="12">
        <v>6683</v>
      </c>
      <c r="H26" s="22">
        <v>14397</v>
      </c>
      <c r="I26" s="22">
        <v>8627</v>
      </c>
      <c r="J26" s="22">
        <v>18851</v>
      </c>
      <c r="K26" s="22">
        <v>16700</v>
      </c>
      <c r="L26" s="22">
        <v>16023</v>
      </c>
      <c r="M26" s="22">
        <v>19646</v>
      </c>
      <c r="N26" s="10">
        <v>24600</v>
      </c>
      <c r="O26" s="10">
        <v>23200</v>
      </c>
      <c r="P26" s="10">
        <v>18700</v>
      </c>
      <c r="Q26" s="10">
        <v>32000</v>
      </c>
      <c r="R26" s="10">
        <v>36900</v>
      </c>
      <c r="S26" s="10">
        <v>33700</v>
      </c>
      <c r="T26" s="10">
        <v>32500</v>
      </c>
      <c r="U26" s="10">
        <v>34500</v>
      </c>
    </row>
    <row r="27" spans="1:21" ht="12.75">
      <c r="A27" s="23" t="s">
        <v>28</v>
      </c>
      <c r="B27" s="24" t="s">
        <v>29</v>
      </c>
      <c r="C27" s="24" t="s">
        <v>29</v>
      </c>
      <c r="D27" s="24" t="s">
        <v>29</v>
      </c>
      <c r="E27" s="25">
        <v>1440</v>
      </c>
      <c r="F27" s="25">
        <v>1430</v>
      </c>
      <c r="G27" s="25">
        <v>1440</v>
      </c>
      <c r="H27" s="26">
        <v>1180</v>
      </c>
      <c r="I27" s="26">
        <v>1230</v>
      </c>
      <c r="J27" s="26">
        <v>1800</v>
      </c>
      <c r="K27" s="26">
        <v>1370</v>
      </c>
      <c r="L27" s="27">
        <v>1310</v>
      </c>
      <c r="M27" s="27">
        <v>1350</v>
      </c>
      <c r="N27" s="27">
        <v>830</v>
      </c>
      <c r="O27" s="27">
        <v>1160</v>
      </c>
      <c r="P27" s="27">
        <v>938</v>
      </c>
      <c r="Q27" s="27">
        <v>1016.6980000000001</v>
      </c>
      <c r="R27" s="27">
        <v>779</v>
      </c>
      <c r="S27" s="27">
        <v>576</v>
      </c>
      <c r="T27" s="27">
        <v>524</v>
      </c>
      <c r="U27" s="27">
        <v>669.689</v>
      </c>
    </row>
    <row r="28" ht="12.75">
      <c r="A28" s="28" t="s">
        <v>30</v>
      </c>
    </row>
    <row r="29" spans="1:14" ht="12.75">
      <c r="A29" s="28" t="s">
        <v>31</v>
      </c>
      <c r="G29" s="19"/>
      <c r="H29" s="19"/>
      <c r="I29" s="19"/>
      <c r="J29" s="29"/>
      <c r="K29" s="19"/>
      <c r="L29" s="19"/>
      <c r="M29" s="19"/>
      <c r="N29" s="19"/>
    </row>
    <row r="30" ht="12.75">
      <c r="A30" s="28" t="s">
        <v>32</v>
      </c>
    </row>
    <row r="31" ht="12.75">
      <c r="A31" s="28" t="s">
        <v>33</v>
      </c>
    </row>
    <row r="32" ht="12.75">
      <c r="A32" s="28" t="s">
        <v>34</v>
      </c>
    </row>
    <row r="33" ht="12.75">
      <c r="A33" s="28"/>
    </row>
    <row r="35" ht="12.75">
      <c r="A35" s="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36.57421875" style="0" customWidth="1"/>
    <col min="2" max="21" width="10.421875" style="0" customWidth="1"/>
  </cols>
  <sheetData>
    <row r="1" ht="12.75">
      <c r="A1" s="1" t="s">
        <v>0</v>
      </c>
    </row>
    <row r="2" ht="12.75">
      <c r="A2" s="2" t="s">
        <v>36</v>
      </c>
    </row>
    <row r="3" ht="12.75">
      <c r="A3" s="2"/>
    </row>
    <row r="4" spans="1:21" s="34" customFormat="1" ht="12.75">
      <c r="A4" s="32" t="s">
        <v>38</v>
      </c>
      <c r="B4" s="32">
        <v>1997</v>
      </c>
      <c r="C4" s="32">
        <v>1998</v>
      </c>
      <c r="D4" s="32">
        <v>1999</v>
      </c>
      <c r="E4" s="32">
        <v>2000</v>
      </c>
      <c r="F4" s="32">
        <v>2001</v>
      </c>
      <c r="G4" s="32">
        <v>2002</v>
      </c>
      <c r="H4" s="32">
        <v>2003</v>
      </c>
      <c r="I4" s="32">
        <v>2004</v>
      </c>
      <c r="J4" s="32">
        <v>2005</v>
      </c>
      <c r="K4" s="32">
        <v>2006</v>
      </c>
      <c r="L4" s="32">
        <v>2007</v>
      </c>
      <c r="M4" s="32">
        <v>2008</v>
      </c>
      <c r="N4" s="32">
        <v>2009</v>
      </c>
      <c r="O4" s="32">
        <v>2010</v>
      </c>
      <c r="P4" s="32">
        <v>2011</v>
      </c>
      <c r="Q4" s="32">
        <v>2012</v>
      </c>
      <c r="R4" s="32">
        <v>2013</v>
      </c>
      <c r="S4" s="32">
        <v>2014</v>
      </c>
      <c r="T4" s="33">
        <v>2015</v>
      </c>
      <c r="U4" s="33">
        <v>2016</v>
      </c>
    </row>
    <row r="5" spans="1:21" s="34" customFormat="1" ht="12.75">
      <c r="A5" s="32" t="s">
        <v>37</v>
      </c>
      <c r="B5" s="35">
        <v>0.775603912956678</v>
      </c>
      <c r="C5" s="35">
        <v>0.7805949291275703</v>
      </c>
      <c r="D5" s="35">
        <v>0.7845877420642842</v>
      </c>
      <c r="E5" s="35">
        <v>0.7975643841086045</v>
      </c>
      <c r="F5" s="35">
        <v>0.8105410261529247</v>
      </c>
      <c r="G5" s="35">
        <v>0.8265122778997803</v>
      </c>
      <c r="H5" s="35">
        <v>0.8434817328808145</v>
      </c>
      <c r="I5" s="35">
        <v>0.861449391096027</v>
      </c>
      <c r="J5" s="35">
        <v>0.8774206428428828</v>
      </c>
      <c r="K5" s="35">
        <v>0.8916949490916349</v>
      </c>
      <c r="L5" s="35">
        <v>0.9049710521062088</v>
      </c>
      <c r="M5" s="35">
        <v>0.9304252345777599</v>
      </c>
      <c r="N5" s="35">
        <v>0.9312237971651028</v>
      </c>
      <c r="O5" s="35">
        <v>0.945398283090437</v>
      </c>
      <c r="P5" s="35">
        <v>0.9653623477740066</v>
      </c>
      <c r="Q5" s="35">
        <v>0.9842283888999799</v>
      </c>
      <c r="R5" s="35">
        <v>0.9928129367139148</v>
      </c>
      <c r="S5" s="35">
        <v>0.9978039528848072</v>
      </c>
      <c r="T5" s="36">
        <v>0.9982032341784787</v>
      </c>
      <c r="U5" s="36">
        <v>1</v>
      </c>
    </row>
    <row r="6" ht="12.75">
      <c r="A6" s="2"/>
    </row>
    <row r="7" ht="12.75">
      <c r="A7" s="2"/>
    </row>
    <row r="8" spans="1:21" ht="12.75">
      <c r="A8" s="3"/>
      <c r="B8" s="4">
        <v>1997</v>
      </c>
      <c r="C8" s="4">
        <v>1998</v>
      </c>
      <c r="D8" s="4">
        <v>1999</v>
      </c>
      <c r="E8" s="4">
        <v>2000</v>
      </c>
      <c r="F8" s="4">
        <v>2001</v>
      </c>
      <c r="G8" s="4">
        <v>2002</v>
      </c>
      <c r="H8" s="4">
        <v>2003</v>
      </c>
      <c r="I8" s="4">
        <v>2004</v>
      </c>
      <c r="J8" s="4">
        <v>2005</v>
      </c>
      <c r="K8" s="4">
        <v>2006</v>
      </c>
      <c r="L8" s="4">
        <v>2007</v>
      </c>
      <c r="M8" s="4">
        <v>2008</v>
      </c>
      <c r="N8" s="4">
        <v>2009</v>
      </c>
      <c r="O8" s="4">
        <v>2010</v>
      </c>
      <c r="P8" s="4">
        <v>2011</v>
      </c>
      <c r="Q8" s="4">
        <v>2012</v>
      </c>
      <c r="R8" s="4">
        <v>2013</v>
      </c>
      <c r="S8" s="4">
        <v>2014</v>
      </c>
      <c r="T8" s="4">
        <v>2015</v>
      </c>
      <c r="U8" s="4">
        <v>2016</v>
      </c>
    </row>
    <row r="9" spans="1:22" ht="12.75">
      <c r="A9" s="5" t="s">
        <v>2</v>
      </c>
      <c r="B9" s="6">
        <f>B10+B21</f>
        <v>990443.9663511496</v>
      </c>
      <c r="C9" s="6">
        <f>C10+C21</f>
        <v>1064646.9121488598</v>
      </c>
      <c r="D9" s="6">
        <f aca="true" t="shared" si="0" ref="D9:U9">D10+D21</f>
        <v>1106518.1353952168</v>
      </c>
      <c r="E9" s="6">
        <f t="shared" si="0"/>
        <v>1164944.6387248063</v>
      </c>
      <c r="F9" s="6">
        <f t="shared" si="0"/>
        <v>1233189.8913793105</v>
      </c>
      <c r="G9" s="6">
        <f t="shared" si="0"/>
        <v>1283916.8012077296</v>
      </c>
      <c r="H9" s="6">
        <f t="shared" si="0"/>
        <v>1344627.8156213018</v>
      </c>
      <c r="I9" s="6">
        <f t="shared" si="0"/>
        <v>1371901.834530707</v>
      </c>
      <c r="J9" s="6">
        <f t="shared" si="0"/>
        <v>1403725.8070534696</v>
      </c>
      <c r="K9" s="6">
        <f t="shared" si="0"/>
        <v>1389063.6043882237</v>
      </c>
      <c r="L9" s="6">
        <f t="shared" si="0"/>
        <v>1436764.189278624</v>
      </c>
      <c r="M9" s="6">
        <f t="shared" si="0"/>
        <v>1415223.8686836178</v>
      </c>
      <c r="N9" s="6">
        <f t="shared" si="0"/>
        <v>1460421.226498017</v>
      </c>
      <c r="O9" s="6">
        <f t="shared" si="0"/>
        <v>1561779.8618942036</v>
      </c>
      <c r="P9" s="6">
        <f t="shared" si="0"/>
        <v>1526526.2866301318</v>
      </c>
      <c r="Q9" s="6">
        <f t="shared" si="0"/>
        <v>1493948.6755135907</v>
      </c>
      <c r="R9" s="6">
        <f t="shared" si="0"/>
        <v>1607281.6348280718</v>
      </c>
      <c r="S9" s="6">
        <f t="shared" si="0"/>
        <v>1582951.235494198</v>
      </c>
      <c r="T9" s="6">
        <f t="shared" si="0"/>
        <v>1658317.6083999998</v>
      </c>
      <c r="U9" s="6">
        <f t="shared" si="0"/>
        <v>1697211.5772499999</v>
      </c>
      <c r="V9" s="31"/>
    </row>
    <row r="10" spans="1:22" ht="12.75">
      <c r="A10" s="1" t="s">
        <v>3</v>
      </c>
      <c r="B10" s="7">
        <f>SUM(B11:B20)</f>
        <v>849813.012673792</v>
      </c>
      <c r="C10" s="7">
        <f>SUM(C11:C20)</f>
        <v>908494.8262488057</v>
      </c>
      <c r="D10" s="7">
        <f aca="true" t="shared" si="1" ref="D10:T10">SUM(D11:D20)</f>
        <v>955542.4799167137</v>
      </c>
      <c r="E10" s="7">
        <f t="shared" si="1"/>
        <v>1016606.9434616646</v>
      </c>
      <c r="F10" s="7">
        <f t="shared" si="1"/>
        <v>1059373.8901477833</v>
      </c>
      <c r="G10" s="7">
        <f t="shared" si="1"/>
        <v>1093805.8927536234</v>
      </c>
      <c r="H10" s="7">
        <f t="shared" si="1"/>
        <v>1133568.1173964497</v>
      </c>
      <c r="I10" s="7">
        <f t="shared" si="1"/>
        <v>1153241.2818076478</v>
      </c>
      <c r="J10" s="7">
        <f t="shared" si="1"/>
        <v>1184356.6805460749</v>
      </c>
      <c r="K10" s="7">
        <f t="shared" si="1"/>
        <v>1176555.9523116536</v>
      </c>
      <c r="L10" s="7">
        <f t="shared" si="1"/>
        <v>1211111.667549085</v>
      </c>
      <c r="M10" s="7">
        <f t="shared" si="1"/>
        <v>1179834.7241712264</v>
      </c>
      <c r="N10" s="7">
        <f t="shared" si="1"/>
        <v>1207351.0185443242</v>
      </c>
      <c r="O10" s="7">
        <f t="shared" si="1"/>
        <v>1311814.3138000213</v>
      </c>
      <c r="P10" s="7">
        <f t="shared" si="1"/>
        <v>1272851.590735188</v>
      </c>
      <c r="Q10" s="7">
        <f t="shared" si="1"/>
        <v>1222750.7492900612</v>
      </c>
      <c r="R10" s="7">
        <f t="shared" si="1"/>
        <v>1281312.8767343657</v>
      </c>
      <c r="S10" s="7">
        <f t="shared" si="1"/>
        <v>1274957.8675470192</v>
      </c>
      <c r="T10" s="7">
        <f t="shared" si="1"/>
        <v>1332383.9819999998</v>
      </c>
      <c r="U10" s="7">
        <f>SUM(U11:U20)</f>
        <v>1357053.8822499998</v>
      </c>
      <c r="V10" s="31"/>
    </row>
    <row r="11" spans="1:21" ht="12.75">
      <c r="A11" t="s">
        <v>4</v>
      </c>
      <c r="B11" s="8">
        <f>'droits perçus par société'!B7/'droits perçus par société (€ c)'!B$5</f>
        <v>646999.0566280567</v>
      </c>
      <c r="C11" s="8">
        <f>'droits perçus par société'!C7/'droits perçus par société (€ c)'!C$5</f>
        <v>693414.3480422058</v>
      </c>
      <c r="D11" s="8">
        <f>'droits perçus par société'!D7/'droits perçus par société (€ c)'!D$5</f>
        <v>716733.3673787289</v>
      </c>
      <c r="E11" s="8">
        <f>'droits perçus par société'!E7/'droits perçus par société (€ c)'!E$5</f>
        <v>747806.9078000154</v>
      </c>
      <c r="F11" s="8">
        <f>'droits perçus par société'!F7/'droits perçus par société (€ c)'!F$5</f>
        <v>786927.471182266</v>
      </c>
      <c r="G11" s="8">
        <f>'droits perçus par société'!G7/'droits perçus par société (€ c)'!G$5</f>
        <v>813566.8615942029</v>
      </c>
      <c r="H11" s="8">
        <f>'droits perçus par société'!H7/'droits perçus par société (€ c)'!H$5</f>
        <v>839982.624852071</v>
      </c>
      <c r="I11" s="8">
        <f>'droits perçus par société'!I7/'droits perçus par société (€ c)'!I$5</f>
        <v>843346.1181923524</v>
      </c>
      <c r="J11" s="8">
        <f>'droits perçus par société'!J7/'droits perçus par société (€ c)'!J$5</f>
        <v>863169.7990898748</v>
      </c>
      <c r="K11" s="8">
        <f>'droits perçus par société'!K7/'droits perçus par société (€ c)'!K$5</f>
        <v>847767.5025187508</v>
      </c>
      <c r="L11" s="8">
        <f>'droits perçus par société'!L7/'droits perçus par société (€ c)'!L$5</f>
        <v>838819.096183543</v>
      </c>
      <c r="M11" s="8">
        <f>'droits perçus par société'!M7/'droits perçus par société (€ c)'!M$5</f>
        <v>812370.4859993564</v>
      </c>
      <c r="N11" s="8">
        <f>'droits perçus par société'!N7/'droits perçus par société (€ c)'!N$5</f>
        <v>818609.8790867188</v>
      </c>
      <c r="O11" s="8">
        <f>'droits perçus par société'!O7/'droits perçus par société (€ c)'!O$5</f>
        <v>866957.3603632142</v>
      </c>
      <c r="P11" s="8">
        <f>'droits perçus par société'!P7/'droits perçus par société (€ c)'!P$5</f>
        <v>848831.5313824839</v>
      </c>
      <c r="Q11" s="8">
        <f>'droits perçus par société'!Q7/'droits perçus par société (€ c)'!Q$5</f>
        <v>815461.135902637</v>
      </c>
      <c r="R11" s="8">
        <f>'droits perçus par société'!R7/'droits perçus par société (€ c)'!R$5</f>
        <v>840843.1932435151</v>
      </c>
      <c r="S11" s="8">
        <f>'droits perçus par société'!S7/'droits perçus par société (€ c)'!S$5</f>
        <v>831526.0704281714</v>
      </c>
      <c r="T11" s="8">
        <f>'droits perçus par société'!T7/'droits perçus par société (€ c)'!T$5</f>
        <v>863751.9600000001</v>
      </c>
      <c r="U11" s="8">
        <f>'droits perçus par société'!U7/'droits perçus par société (€ c)'!U$5</f>
        <v>884300</v>
      </c>
    </row>
    <row r="12" spans="1:21" ht="12.75">
      <c r="A12" t="s">
        <v>5</v>
      </c>
      <c r="B12" s="8">
        <f>'droits perçus par société'!B8/'droits perçus par société (€ c)'!B$5</f>
        <v>138065.31685971687</v>
      </c>
      <c r="C12" s="8">
        <f>'droits perçus par société'!C8/'droits perçus par société (€ c)'!C$5</f>
        <v>147407.00975475254</v>
      </c>
      <c r="D12" s="8">
        <f>'droits perçus par société'!D8/'droits perçus par société (€ c)'!D$5</f>
        <v>157918.3535897153</v>
      </c>
      <c r="E12" s="8">
        <f>'droits perçus par société'!E8/'droits perçus par société (€ c)'!E$5</f>
        <v>166432.78998016834</v>
      </c>
      <c r="F12" s="8">
        <f>'droits perçus par société'!F8/'droits perçus par société (€ c)'!F$5</f>
        <v>165816.40615763547</v>
      </c>
      <c r="G12" s="8">
        <f>'droits perçus par société'!G8/'droits perçus par société (€ c)'!G$5</f>
        <v>166330.25748792273</v>
      </c>
      <c r="H12" s="8">
        <f>'droits perçus par société'!H8/'droits perçus par société (€ c)'!H$5</f>
        <v>167063.4875739645</v>
      </c>
      <c r="I12" s="8">
        <f>'droits perçus par société'!I8/'droits perçus par société (€ c)'!I$5</f>
        <v>176392.25422943223</v>
      </c>
      <c r="J12" s="8">
        <f>'droits perçus par société'!J8/'droits perçus par société (€ c)'!J$5</f>
        <v>177314.04118316268</v>
      </c>
      <c r="K12" s="8">
        <f>'droits perçus par société'!K8/'droits perçus par société (€ c)'!K$5</f>
        <v>177956.59845516627</v>
      </c>
      <c r="L12" s="8">
        <f>'droits perçus par société'!L8/'droits perçus par société (€ c)'!L$5</f>
        <v>199216.3170086036</v>
      </c>
      <c r="M12" s="8">
        <f>'droits perçus par société'!M8/'droits perçus par société (€ c)'!M$5</f>
        <v>192997.77491685443</v>
      </c>
      <c r="N12" s="8">
        <f>'droits perçus par société'!N8/'droits perçus par société (€ c)'!N$5</f>
        <v>189340.0926144281</v>
      </c>
      <c r="O12" s="8">
        <f>'droits perçus par société'!O8/'droits perçus par société (€ c)'!O$5</f>
        <v>232422.67722521385</v>
      </c>
      <c r="P12" s="8">
        <f>'droits perçus par société'!P8/'droits perçus par société (€ c)'!P$5</f>
        <v>211487.42798056046</v>
      </c>
      <c r="Q12" s="8">
        <f>'droits perçus par société'!Q8/'droits perçus par société (€ c)'!Q$5</f>
        <v>197886.99675456394</v>
      </c>
      <c r="R12" s="8">
        <f>'droits perçus par société'!R8/'droits perçus par société (€ c)'!R$5</f>
        <v>216610.7954956767</v>
      </c>
      <c r="S12" s="8">
        <f>'droits perçus par société'!S8/'droits perçus par société (€ c)'!S$5</f>
        <v>217150.8735494198</v>
      </c>
      <c r="T12" s="8">
        <f>'droits perçus par société'!T8/'droits perçus par société (€ c)'!T$5</f>
        <v>222348.5082</v>
      </c>
      <c r="U12" s="8">
        <f>'droits perçus par société'!U8/'droits perçus par société (€ c)'!U$5</f>
        <v>224646.00125</v>
      </c>
    </row>
    <row r="13" spans="1:21" ht="12.75">
      <c r="A13" t="s">
        <v>6</v>
      </c>
      <c r="B13" s="8">
        <f>'droits perçus par société'!B9/'droits perçus par société (€ c)'!B$5</f>
        <v>44202.9159674981</v>
      </c>
      <c r="C13" s="8">
        <f>'droits perçus par société'!C9/'droits perçus par société (€ c)'!C$5</f>
        <v>45636.76712683903</v>
      </c>
      <c r="D13" s="8">
        <f>'droits perçus par société'!D9/'droits perçus par société (€ c)'!D$5</f>
        <v>53198.854176118366</v>
      </c>
      <c r="E13" s="8">
        <f>'droits perçus par société'!E9/'droits perçus par société (€ c)'!E$5</f>
        <v>63132.8822545629</v>
      </c>
      <c r="F13" s="8">
        <f>'droits perçus par société'!F9/'droits perçus par société (€ c)'!F$5</f>
        <v>60462.084482758626</v>
      </c>
      <c r="G13" s="8">
        <f>'droits perçus par société'!G9/'droits perçus par société (€ c)'!G$5</f>
        <v>63258.588405797105</v>
      </c>
      <c r="H13" s="8">
        <f>'droits perçus par société'!H9/'droits perçus par société (€ c)'!H$5</f>
        <v>68949.9223668639</v>
      </c>
      <c r="I13" s="8">
        <f>'droits perçus par société'!I9/'droits perçus par société (€ c)'!I$5</f>
        <v>67798.52723059097</v>
      </c>
      <c r="J13" s="8">
        <f>'droits perçus par société'!J9/'droits perçus par société (€ c)'!J$5</f>
        <v>67811.26075085324</v>
      </c>
      <c r="K13" s="8">
        <f>'droits perçus par société'!K9/'droits perçus par société (€ c)'!K$5</f>
        <v>71651.18526810703</v>
      </c>
      <c r="L13" s="8">
        <f>'droits perçus par société'!L9/'droits perçus par société (€ c)'!L$5</f>
        <v>78388.14273108318</v>
      </c>
      <c r="M13" s="8">
        <f>'droits perçus par société'!M9/'droits perçus par société (€ c)'!M$5</f>
        <v>79663.57450917285</v>
      </c>
      <c r="N13" s="8">
        <f>'droits perçus par société'!N9/'droits perçus par société (€ c)'!N$5</f>
        <v>94811.79526208597</v>
      </c>
      <c r="O13" s="8">
        <f>'droits perçus par société'!O9/'droits perçus par société (€ c)'!O$5</f>
        <v>102655.14729173268</v>
      </c>
      <c r="P13" s="8">
        <f>'droits perçus par société'!P9/'droits perçus par société (€ c)'!P$5</f>
        <v>102759.34236376798</v>
      </c>
      <c r="Q13" s="8">
        <f>'droits perçus par société'!Q9/'droits perçus par société (€ c)'!Q$5</f>
        <v>98696.60446247466</v>
      </c>
      <c r="R13" s="8">
        <f>'droits perçus par société'!R9/'droits perçus par société (€ c)'!R$5</f>
        <v>102607.44620953148</v>
      </c>
      <c r="S13" s="8">
        <f>'droits perçus par société'!S9/'droits perçus par société (€ c)'!S$5</f>
        <v>101169.17226890758</v>
      </c>
      <c r="T13" s="8">
        <f>'droits perçus par société'!T9/'droits perçus par société (€ c)'!T$5</f>
        <v>109396.56000000001</v>
      </c>
      <c r="U13" s="8">
        <f>'droits perçus par société'!U9/'droits perçus par société (€ c)'!U$5</f>
        <v>109300</v>
      </c>
    </row>
    <row r="14" spans="1:21" ht="12.75">
      <c r="A14" t="s">
        <v>7</v>
      </c>
      <c r="B14" s="8">
        <f>'droits perçus par société'!B10/'droits perçus par société (€ c)'!B$5</f>
        <v>3389.5952023207315</v>
      </c>
      <c r="C14" s="8">
        <f>'droits perçus par société'!C10/'droits perçus par société (€ c)'!C$5</f>
        <v>4459.641202777207</v>
      </c>
      <c r="D14" s="8">
        <f>'droits perçus par société'!D10/'droits perçus par société (€ c)'!D$5</f>
        <v>6773.653098289069</v>
      </c>
      <c r="E14" s="8">
        <f>'droits perçus par société'!E10/'droits perçus par société (€ c)'!E$5</f>
        <v>20145.082102628287</v>
      </c>
      <c r="F14" s="8">
        <f>'droits perçus par société'!F10/'droits perçus par société (€ c)'!F$5</f>
        <v>24017.291379310347</v>
      </c>
      <c r="G14" s="8">
        <f>'droits perçus par société'!G10/'droits perçus par société (€ c)'!G$5</f>
        <v>26989.314734299518</v>
      </c>
      <c r="H14" s="8">
        <f>'droits perçus par société'!H10/'droits perçus par société (€ c)'!H$5</f>
        <v>28417.92426035503</v>
      </c>
      <c r="I14" s="8">
        <f>'droits perçus par société'!I10/'droits perçus par société (€ c)'!I$5</f>
        <v>28630.817149478567</v>
      </c>
      <c r="J14" s="8">
        <f>'droits perçus par société'!J10/'droits perçus par société (€ c)'!J$5</f>
        <v>31255.24823663254</v>
      </c>
      <c r="K14" s="8">
        <f>'droits perçus par société'!K10/'droits perçus par société (€ c)'!K$5</f>
        <v>34644.134781148554</v>
      </c>
      <c r="L14" s="8">
        <f>'droits perçus par société'!L10/'droits perçus par société (€ c)'!L$5</f>
        <v>40254.32627399074</v>
      </c>
      <c r="M14" s="8">
        <f>'droits perçus par société'!M10/'droits perçus par société (€ c)'!M$5</f>
        <v>40712.56732110289</v>
      </c>
      <c r="N14" s="8">
        <f>'droits perçus par société'!N10/'droits perçus par société (€ c)'!N$5</f>
        <v>43330.07825061636</v>
      </c>
      <c r="O14" s="8">
        <f>'droits perçus par société'!O10/'droits perçus par société (€ c)'!O$5</f>
        <v>45874.84531728435</v>
      </c>
      <c r="P14" s="8">
        <f>'droits perçus par société'!P10/'droits perçus par société (€ c)'!P$5</f>
        <v>47421.57191603765</v>
      </c>
      <c r="Q14" s="8">
        <f>'droits perçus par société'!Q10/'droits perçus par société (€ c)'!Q$5</f>
        <v>46174.24219066938</v>
      </c>
      <c r="R14" s="8">
        <f>'droits perçus par société'!R10/'droits perçus par société (€ c)'!R$5</f>
        <v>49268.09290166902</v>
      </c>
      <c r="S14" s="8">
        <f>'droits perçus par société'!S10/'droits perçus par société (€ c)'!S$5</f>
        <v>50019.84593837536</v>
      </c>
      <c r="T14" s="8">
        <f>'droits perçus par société'!T10/'droits perçus par société (€ c)'!T$5</f>
        <v>52043.51</v>
      </c>
      <c r="U14" s="8">
        <f>'droits perçus par société'!U10/'droits perçus par société (€ c)'!U$5</f>
        <v>52710</v>
      </c>
    </row>
    <row r="15" spans="1:21" ht="12.75">
      <c r="A15" t="s">
        <v>8</v>
      </c>
      <c r="B15" s="8">
        <f>'droits perçus par société'!B11/'droits perçus par société (€ c)'!B$5</f>
        <v>11619.363316044653</v>
      </c>
      <c r="C15" s="8">
        <f>'droits perçus par société'!C11/'droits perçus par société (€ c)'!C$5</f>
        <v>12251.465379138152</v>
      </c>
      <c r="D15" s="8">
        <f>'droits perçus par société'!D11/'droits perçus par société (€ c)'!D$5</f>
        <v>15415.156437071893</v>
      </c>
      <c r="E15" s="8">
        <f>'droits perçus par société'!E11/'droits perçus par société (€ c)'!E$5</f>
        <v>13452.27689313856</v>
      </c>
      <c r="F15" s="8">
        <f>'droits perçus par société'!F11/'droits perçus par société (€ c)'!F$5</f>
        <v>15772.181280788178</v>
      </c>
      <c r="G15" s="8">
        <f>'droits perçus par société'!G11/'droits perçus par société (€ c)'!G$5</f>
        <v>17030.600000000002</v>
      </c>
      <c r="H15" s="8">
        <f>'droits perçus par société'!H11/'droits perçus par société (€ c)'!H$5</f>
        <v>17310.392662721893</v>
      </c>
      <c r="I15" s="8">
        <f>'droits perçus par société'!I11/'droits perçus par société (€ c)'!I$5</f>
        <v>17110.697566628045</v>
      </c>
      <c r="J15" s="8">
        <f>'droits perçus par société'!J11/'droits perçus par société (€ c)'!J$5</f>
        <v>18113.318998862345</v>
      </c>
      <c r="K15" s="8">
        <f>'droits perçus par société'!K11/'droits perçus par société (€ c)'!K$5</f>
        <v>18794.54405015113</v>
      </c>
      <c r="L15" s="8">
        <f>'droits perçus par société'!L11/'droits perçus par société (€ c)'!L$5</f>
        <v>23146.59673505405</v>
      </c>
      <c r="M15" s="8">
        <f>'droits perçus par société'!M11/'droits perçus par société (€ c)'!M$5</f>
        <v>24237.30479562279</v>
      </c>
      <c r="N15" s="8">
        <f>'droits perçus par société'!N11/'droits perçus par société (€ c)'!N$5</f>
        <v>25176.547325544</v>
      </c>
      <c r="O15" s="8">
        <f>'droits perçus par société'!O11/'droits perçus par société (€ c)'!O$5</f>
        <v>26756.97687678176</v>
      </c>
      <c r="P15" s="8">
        <f>'droits perçus par société'!P11/'droits perçus par société (€ c)'!P$5</f>
        <v>27695.300175783275</v>
      </c>
      <c r="Q15" s="8">
        <f>'droits perçus par société'!Q11/'droits perçus par société (€ c)'!Q$5</f>
        <v>29256.420892494934</v>
      </c>
      <c r="R15" s="8">
        <f>'droits perçus par société'!R11/'droits perçus par société (€ c)'!R$5</f>
        <v>31078.362155640465</v>
      </c>
      <c r="S15" s="8">
        <f>'droits perçus par société'!S11/'droits perçus par société (€ c)'!S$5</f>
        <v>31682.576430572233</v>
      </c>
      <c r="T15" s="8">
        <f>'droits perçus par société'!T11/'droits perçus par société (€ c)'!T$5</f>
        <v>36340.295000000006</v>
      </c>
      <c r="U15" s="8">
        <f>'droits perçus par société'!U11/'droits perçus par société (€ c)'!U$5</f>
        <v>36371.43</v>
      </c>
    </row>
    <row r="16" spans="1:21" ht="12.75">
      <c r="A16" t="s">
        <v>9</v>
      </c>
      <c r="B16" s="12" t="s">
        <v>10</v>
      </c>
      <c r="C16" s="12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H16" s="8">
        <f>'droits perçus par société'!H12/'droits perçus par société (€ c)'!H$5</f>
        <v>3536.5318343195268</v>
      </c>
      <c r="I16" s="8">
        <f>'droits perçus par société'!I12/'droits perçus par société (€ c)'!I$5</f>
        <v>13310.126071842413</v>
      </c>
      <c r="J16" s="8">
        <f>'droits perçus par société'!J12/'droits perçus par société (€ c)'!J$5</f>
        <v>19942.54425483504</v>
      </c>
      <c r="K16" s="8">
        <f>'droits perçus par société'!K12/'droits perçus par société (€ c)'!K$5</f>
        <v>15823.797156610324</v>
      </c>
      <c r="L16" s="8">
        <f>'droits perçus par société'!L12/'droits perçus par société (€ c)'!L$5</f>
        <v>22068.109199205825</v>
      </c>
      <c r="M16" s="8">
        <f>'droits perçus par société'!M12/'droits perçus par société (€ c)'!M$5</f>
        <v>19857.586954189468</v>
      </c>
      <c r="N16" s="8">
        <f>'droits perçus par société'!N12/'droits perçus par société (€ c)'!N$5</f>
        <v>26654.172794511738</v>
      </c>
      <c r="O16" s="8">
        <f>'droits perçus par société'!O12/'droits perçus par société (€ c)'!O$5</f>
        <v>26327.528244113615</v>
      </c>
      <c r="P16" s="8">
        <f>'droits perçus par société'!P12/'droits perçus par société (€ c)'!P$5</f>
        <v>23288.66466756282</v>
      </c>
      <c r="Q16" s="8">
        <f>'droits perçus par société'!Q12/'droits perçus par société (€ c)'!Q$5</f>
        <v>24003.575050709944</v>
      </c>
      <c r="R16" s="8">
        <f>'droits perçus par société'!R12/'droits perçus par société (€ c)'!R$5</f>
        <v>28252.049266036604</v>
      </c>
      <c r="S16" s="8">
        <f>'droits perçus par société'!S12/'droits perçus par société (€ c)'!S$5</f>
        <v>29277.294317727097</v>
      </c>
      <c r="T16" s="8">
        <f>'droits perçus par société'!T12/'droits perçus par société (€ c)'!T$5</f>
        <v>33550.282</v>
      </c>
      <c r="U16" s="8">
        <f>'droits perçus par société'!U12/'droits perçus par société (€ c)'!U$5</f>
        <v>34456.447</v>
      </c>
    </row>
    <row r="17" spans="1:21" ht="12.75">
      <c r="A17" t="s">
        <v>11</v>
      </c>
      <c r="B17" s="8">
        <f>'droits perçus par société'!B13/'droits perçus par société (€ c)'!B$5</f>
        <v>4959.088834708731</v>
      </c>
      <c r="C17" s="8">
        <f>'droits perçus par société'!C13/'droits perçus par société (€ c)'!C$5</f>
        <v>4592.444181445414</v>
      </c>
      <c r="D17" s="8">
        <f>'droits perçus par société'!D13/'droits perçus par société (€ c)'!D$5</f>
        <v>4679.43798416843</v>
      </c>
      <c r="E17" s="8">
        <f>'droits perçus par société'!E13/'droits perçus par société (€ c)'!E$5</f>
        <v>4814.3240516564965</v>
      </c>
      <c r="F17" s="8">
        <f>'droits perçus par société'!F13/'droits perçus par société (€ c)'!F$5</f>
        <v>5144.711822660099</v>
      </c>
      <c r="G17" s="8">
        <f>'droits perçus par société'!G13/'droits perçus par société (€ c)'!G$5</f>
        <v>5045.297101449276</v>
      </c>
      <c r="H17" s="8">
        <f>'droits perçus par société'!H13/'droits perçus par société (€ c)'!H$5</f>
        <v>6694.869349112426</v>
      </c>
      <c r="I17" s="8">
        <f>'droits perçus par société'!I13/'droits perçus par société (€ c)'!I$5</f>
        <v>4841.839860950175</v>
      </c>
      <c r="J17" s="8">
        <f>'droits perçus par société'!J13/'droits perçus par société (€ c)'!J$5</f>
        <v>4694.441638225256</v>
      </c>
      <c r="K17" s="8">
        <f>'droits perçus par société'!K13/'droits perçus par société (€ c)'!K$5</f>
        <v>4999.467592074332</v>
      </c>
      <c r="L17" s="8">
        <f>'droits perçus par société'!L13/'droits perçus par société (€ c)'!L$5</f>
        <v>5094.0855945290095</v>
      </c>
      <c r="M17" s="8">
        <f>'droits perçus par société'!M13/'droits perçus par société (€ c)'!M$5</f>
        <v>5478.140328290957</v>
      </c>
      <c r="N17" s="8">
        <f>'droits perçus par société'!N13/'droits perçus par société (€ c)'!N$5</f>
        <v>4658.38610783578</v>
      </c>
      <c r="O17" s="8">
        <f>'droits perçus par société'!O13/'droits perçus par société (€ c)'!O$5</f>
        <v>5638.893253088376</v>
      </c>
      <c r="P17" s="8">
        <f>'droits perçus par société'!P13/'droits perçus par société (€ c)'!P$5</f>
        <v>5593.7545238341445</v>
      </c>
      <c r="Q17" s="8">
        <f>'droits perçus par société'!Q13/'droits perçus par société (€ c)'!Q$5</f>
        <v>5892.941176470589</v>
      </c>
      <c r="R17" s="8">
        <f>'droits perçus par société'!R13/'droits perçus par société (€ c)'!R$5</f>
        <v>6014.224612909713</v>
      </c>
      <c r="S17" s="8">
        <f>'droits perçus par société'!S13/'droits perçus par société (€ c)'!S$5</f>
        <v>5700.5186074429785</v>
      </c>
      <c r="T17" s="8">
        <f>'droits perçus par société'!T13/'droits perçus par société (€ c)'!T$5</f>
        <v>5899.600200000001</v>
      </c>
      <c r="U17" s="8">
        <f>'droits perçus par société'!U13/'droits perçus par société (€ c)'!U$5</f>
        <v>5199</v>
      </c>
    </row>
    <row r="18" spans="1:21" ht="12.75">
      <c r="A18" t="s">
        <v>12</v>
      </c>
      <c r="B18" s="8">
        <f>'droits perçus par société'!B14/'droits perçus par société (€ c)'!B$5</f>
        <v>577.6758654462528</v>
      </c>
      <c r="C18" s="8">
        <f>'droits perçus par société'!C14/'droits perçus par société (€ c)'!C$5</f>
        <v>733.1505616477177</v>
      </c>
      <c r="D18" s="8">
        <f>'droits perçus par société'!D14/'droits perçus par société (€ c)'!D$5</f>
        <v>823.6572526217653</v>
      </c>
      <c r="E18" s="8">
        <f>'droits perçus par société'!E14/'droits perçus par société (€ c)'!E$5</f>
        <v>822.6803794945631</v>
      </c>
      <c r="F18" s="8">
        <f>'droits perçus par société'!F14/'droits perçus par société (€ c)'!F$5</f>
        <v>1209.0689655172414</v>
      </c>
      <c r="G18" s="8">
        <f>'droits perçus par société'!G14/'droits perçus par société (€ c)'!G$5</f>
        <v>1330.8937198067633</v>
      </c>
      <c r="H18" s="8">
        <f>'droits perçus par société'!H14/'droits perçus par société (€ c)'!H$5</f>
        <v>1422.6745562130177</v>
      </c>
      <c r="I18" s="8">
        <f>'droits perçus par société'!I14/'droits perçus par société (€ c)'!I$5</f>
        <v>1497.4762456546932</v>
      </c>
      <c r="J18" s="8">
        <f>'droits perçus par société'!J14/'droits perçus par société (€ c)'!J$5</f>
        <v>1622.9387940841866</v>
      </c>
      <c r="K18" s="8">
        <f>'droits perçus par société'!K14/'droits perçus par société (€ c)'!K$5</f>
        <v>1744.9913802753836</v>
      </c>
      <c r="L18" s="8">
        <f>'droits perçus par société'!L14/'droits perçus par société (€ c)'!L$5</f>
        <v>2909.4853298036624</v>
      </c>
      <c r="M18" s="8">
        <f>'droits perçus par société'!M14/'droits perçus par société (€ c)'!M$5</f>
        <v>2700.915566999249</v>
      </c>
      <c r="N18" s="8">
        <f>'droits perçus par société'!N14/'droits perçus par société (€ c)'!N$5</f>
        <v>3028.2731268088755</v>
      </c>
      <c r="O18" s="8">
        <f>'droits perçus par société'!O14/'droits perçus par société (€ c)'!O$5</f>
        <v>3262.117199873298</v>
      </c>
      <c r="P18" s="8">
        <f>'droits perçus par société'!P14/'droits perçus par société (€ c)'!P$5</f>
        <v>3339.6786268224596</v>
      </c>
      <c r="Q18" s="8">
        <f>'droits perçus par société'!Q14/'droits perçus par société (€ c)'!Q$5</f>
        <v>3432.130223123733</v>
      </c>
      <c r="R18" s="8">
        <f>'droits perçus par société'!R14/'droits perçus par société (€ c)'!R$5</f>
        <v>3864.7763925196064</v>
      </c>
      <c r="S18" s="8">
        <f>'droits perçus par société'!S14/'droits perçus par société (€ c)'!S$5</f>
        <v>4741.412364945979</v>
      </c>
      <c r="T18" s="8">
        <f>'droits perçus par société'!T14/'droits perçus par société (€ c)'!T$5</f>
        <v>4490.0676</v>
      </c>
      <c r="U18" s="8">
        <f>'droits perçus par société'!U14/'droits perçus par société (€ c)'!U$5</f>
        <v>4863.004</v>
      </c>
    </row>
    <row r="19" spans="1:21" ht="12.75" customHeight="1">
      <c r="A19" t="s">
        <v>13</v>
      </c>
      <c r="B19" s="12" t="s">
        <v>14</v>
      </c>
      <c r="C19" s="12" t="s">
        <v>14</v>
      </c>
      <c r="D19" s="12" t="s">
        <v>15</v>
      </c>
      <c r="E19" s="12" t="s">
        <v>15</v>
      </c>
      <c r="F19" s="8">
        <f>'droits perçus par société'!F15/'droits perçus par société (€ c)'!F$5</f>
        <v>24.674876847290644</v>
      </c>
      <c r="G19" s="8">
        <f>'droits perçus par société'!G15/'droits perçus par société (€ c)'!G$5</f>
        <v>254.07971014492756</v>
      </c>
      <c r="H19" s="8">
        <f>'droits perçus par société'!H15/'droits perçus par société (€ c)'!H$5</f>
        <v>189.68994082840237</v>
      </c>
      <c r="I19" s="8">
        <f>'droits perçus par société'!I15/'droits perçus par société (€ c)'!I$5</f>
        <v>313.42526071842417</v>
      </c>
      <c r="J19" s="8">
        <f>'droits perçus par société'!J15/'droits perçus par société (€ c)'!J$5</f>
        <v>433.08759954493746</v>
      </c>
      <c r="K19" s="8">
        <f>'droits perçus par société'!K15/'droits perçus par société (€ c)'!K$5</f>
        <v>280.3649389902609</v>
      </c>
      <c r="L19" s="8">
        <f>'droits perçus par société'!L15/'droits perçus par société (€ c)'!L$5</f>
        <v>331.5023163467902</v>
      </c>
      <c r="M19" s="8">
        <f>'droits perçus par société'!M15/'droits perçus par société (€ c)'!M$5</f>
        <v>978.047419804742</v>
      </c>
      <c r="N19" s="8">
        <f>'droits perçus par société'!N15/'droits perçus par société (€ c)'!N$5</f>
        <v>698.0062171722585</v>
      </c>
      <c r="O19" s="8">
        <f>'droits perçus par société'!O15/'droits perçus par société (€ c)'!O$5</f>
        <v>973.1348326470279</v>
      </c>
      <c r="P19" s="8">
        <f>'droits perçus par société'!P15/'droits perçus par société (€ c)'!P$5</f>
        <v>1596.2918002274844</v>
      </c>
      <c r="Q19" s="8">
        <f>'droits perçus par société'!Q15/'droits perçus par société (€ c)'!Q$5</f>
        <v>1153.187626774848</v>
      </c>
      <c r="R19" s="8">
        <f>'droits perçus par société'!R15/'droits perçus par société (€ c)'!R$5</f>
        <v>1490.7138548160067</v>
      </c>
      <c r="S19" s="8">
        <f>'droits perçus par société'!S15/'droits perçus par société (€ c)'!S$5</f>
        <v>2122.661464585835</v>
      </c>
      <c r="T19" s="8">
        <f>'droits perçus par société'!T15/'droits perçus par société (€ c)'!T$5</f>
        <v>2103.78</v>
      </c>
      <c r="U19" s="8">
        <f>'droits perçus par société'!U15/'droits perçus par société (€ c)'!U$5</f>
        <v>3151</v>
      </c>
    </row>
    <row r="20" spans="1:21" ht="12.75">
      <c r="A20" s="15" t="s">
        <v>16</v>
      </c>
      <c r="B20" s="16" t="s">
        <v>10</v>
      </c>
      <c r="C20" s="16" t="s">
        <v>10</v>
      </c>
      <c r="D20" s="16" t="s">
        <v>10</v>
      </c>
      <c r="E20" s="16" t="s">
        <v>10</v>
      </c>
      <c r="F20" s="16" t="s">
        <v>10</v>
      </c>
      <c r="G20" s="16" t="s">
        <v>10</v>
      </c>
      <c r="H20" s="16" t="s">
        <v>10</v>
      </c>
      <c r="I20" s="16" t="s">
        <v>10</v>
      </c>
      <c r="J20" s="16" t="s">
        <v>10</v>
      </c>
      <c r="K20" s="8">
        <f>'droits perçus par société'!K16/'droits perçus par société (€ c)'!K$5</f>
        <v>2893.3661703794924</v>
      </c>
      <c r="L20" s="8">
        <f>'droits perçus par société'!L16/'droits perçus par société (€ c)'!L$5</f>
        <v>884.006176924774</v>
      </c>
      <c r="M20" s="8">
        <f>'droits perçus par société'!M16/'droits perçus par société (€ c)'!M$5</f>
        <v>838.3263598326361</v>
      </c>
      <c r="N20" s="8">
        <f>'droits perçus par société'!N16/'droits perçus par société (€ c)'!N$5</f>
        <v>1043.7877586022082</v>
      </c>
      <c r="O20" s="8">
        <f>'droits perçus par société'!O16/'droits perçus par société (€ c)'!O$5</f>
        <v>945.6331960722206</v>
      </c>
      <c r="P20" s="8">
        <f>'droits perçus par société'!P16/'droits perçus par société (€ c)'!P$5</f>
        <v>838.027298107745</v>
      </c>
      <c r="Q20" s="8">
        <f>'droits perçus par société'!Q16/'droits perçus par société (€ c)'!Q$5</f>
        <v>793.515010141988</v>
      </c>
      <c r="R20" s="8">
        <f>'droits perçus par société'!R16/'droits perçus par société (€ c)'!R$5</f>
        <v>1283.222602051076</v>
      </c>
      <c r="S20" s="8">
        <f>'droits perçus par société'!S16/'droits perçus par société (€ c)'!S$5</f>
        <v>1567.4421768707487</v>
      </c>
      <c r="T20" s="8">
        <f>'droits perçus par société'!T16/'droits perçus par société (€ c)'!T$5</f>
        <v>2459.4190000000003</v>
      </c>
      <c r="U20" s="8">
        <f>'droits perçus par société'!U16/'droits perçus par société (€ c)'!U$5</f>
        <v>2057</v>
      </c>
    </row>
    <row r="21" spans="1:22" ht="12.75">
      <c r="A21" s="1" t="s">
        <v>17</v>
      </c>
      <c r="B21" s="7">
        <f>SUM(B23:B31)</f>
        <v>140630.9536773576</v>
      </c>
      <c r="C21" s="7">
        <f>SUM(C23:C31)</f>
        <v>156152.08590005396</v>
      </c>
      <c r="D21" s="7">
        <f aca="true" t="shared" si="2" ref="D21:U21">SUM(D23:D31)</f>
        <v>150975.65547850315</v>
      </c>
      <c r="E21" s="7">
        <f t="shared" si="2"/>
        <v>148337.6952631417</v>
      </c>
      <c r="F21" s="7">
        <f t="shared" si="2"/>
        <v>173816.00123152713</v>
      </c>
      <c r="G21" s="7">
        <f t="shared" si="2"/>
        <v>190110.9084541063</v>
      </c>
      <c r="H21" s="7">
        <f t="shared" si="2"/>
        <v>211059.69822485207</v>
      </c>
      <c r="I21" s="7">
        <f t="shared" si="2"/>
        <v>218660.55272305914</v>
      </c>
      <c r="J21" s="7">
        <f t="shared" si="2"/>
        <v>219369.12650739477</v>
      </c>
      <c r="K21" s="7">
        <f t="shared" si="2"/>
        <v>212507.65207657008</v>
      </c>
      <c r="L21" s="7">
        <f t="shared" si="2"/>
        <v>225652.52172953894</v>
      </c>
      <c r="M21" s="7">
        <f t="shared" si="2"/>
        <v>235389.14451239142</v>
      </c>
      <c r="N21" s="7">
        <f t="shared" si="2"/>
        <v>253070.2079536928</v>
      </c>
      <c r="O21" s="7">
        <f t="shared" si="2"/>
        <v>249965.54809418228</v>
      </c>
      <c r="P21" s="7">
        <f t="shared" si="2"/>
        <v>253674.69589494367</v>
      </c>
      <c r="Q21" s="7">
        <f t="shared" si="2"/>
        <v>271197.9262235294</v>
      </c>
      <c r="R21" s="7">
        <f t="shared" si="2"/>
        <v>325968.7580937061</v>
      </c>
      <c r="S21" s="7">
        <f t="shared" si="2"/>
        <v>307993.36794717895</v>
      </c>
      <c r="T21" s="7">
        <f t="shared" si="2"/>
        <v>325933.6264</v>
      </c>
      <c r="U21" s="7">
        <f t="shared" si="2"/>
        <v>340157.695</v>
      </c>
      <c r="V21" s="31"/>
    </row>
    <row r="22" spans="1:21" ht="12.75">
      <c r="A22" t="s">
        <v>18</v>
      </c>
      <c r="B22" s="8"/>
      <c r="C22" s="8"/>
      <c r="D22" s="8"/>
      <c r="E22" s="8"/>
      <c r="F22" s="8"/>
      <c r="G22" s="8"/>
      <c r="H22" s="8"/>
      <c r="I22" s="8"/>
      <c r="J22" s="8"/>
      <c r="K22" s="9"/>
      <c r="M22" s="19"/>
      <c r="N22" s="10"/>
      <c r="O22" s="19"/>
      <c r="P22" s="19"/>
      <c r="Q22" s="19"/>
      <c r="R22" s="19"/>
      <c r="S22" s="19"/>
      <c r="T22" s="19"/>
      <c r="U22" s="19"/>
    </row>
    <row r="23" spans="1:21" ht="12.75">
      <c r="A23" s="20" t="s">
        <v>19</v>
      </c>
      <c r="B23" s="8">
        <f>'droits perçus par société'!B19/'droits perçus par société (€ c)'!B$5</f>
        <v>41317.09185845356</v>
      </c>
      <c r="C23" s="8">
        <f>'droits perçus par société'!C19/'droits perçus par société (€ c)'!C$5</f>
        <v>42524.294963551954</v>
      </c>
      <c r="D23" s="8">
        <f>'droits perçus par société'!D19/'droits perçus par société (€ c)'!D$5</f>
        <v>41760.918853440184</v>
      </c>
      <c r="E23" s="8">
        <f>'droits perçus par société'!E19/'droits perçus par société (€ c)'!E$5</f>
        <v>38357.0904075123</v>
      </c>
      <c r="F23" s="8">
        <f>'droits perçus par société'!F19/'droits perçus par société (€ c)'!F$5</f>
        <v>42994.73916256158</v>
      </c>
      <c r="G23" s="8">
        <f>'droits perçus par société'!G19/'droits perçus par société (€ c)'!G$5</f>
        <v>47610.907971014494</v>
      </c>
      <c r="H23" s="8">
        <f>'droits perçus par société'!H19/'droits perçus par société (€ c)'!H$5</f>
        <v>50267.83431952663</v>
      </c>
      <c r="I23" s="8">
        <f>'droits perçus par société'!I19/'droits perçus par société (€ c)'!I$5</f>
        <v>57253.50845886443</v>
      </c>
      <c r="J23" s="8">
        <f>'droits perçus par société'!J19/'droits perçus par société (€ c)'!J$5</f>
        <v>52320.40113765643</v>
      </c>
      <c r="K23" s="8">
        <f>'droits perçus par société'!K19/'droits perçus par société (€ c)'!K$5</f>
        <v>51085.85626329341</v>
      </c>
      <c r="L23" s="8">
        <f>'droits perçus par société'!L19/'droits perçus par société (€ c)'!L$5</f>
        <v>57551.012133245094</v>
      </c>
      <c r="M23" s="8">
        <f>'droits perçus par société'!M19/'droits perçus par société (€ c)'!M$5</f>
        <v>56951.37882201481</v>
      </c>
      <c r="N23" s="8">
        <f>'droits perçus par société'!N19/'droits perçus par société (€ c)'!N$5</f>
        <v>62467.26101404223</v>
      </c>
      <c r="O23" s="8">
        <f>'droits perçus par société'!O19/'droits perçus par société (€ c)'!O$5</f>
        <v>61704.15267659171</v>
      </c>
      <c r="P23" s="8">
        <f>'droits perçus par société'!P19/'droits perçus par société (€ c)'!P$5</f>
        <v>67842.91944990178</v>
      </c>
      <c r="Q23" s="8">
        <f>'droits perçus par société'!Q19/'droits perçus par société (€ c)'!Q$5</f>
        <v>65722.5505070994</v>
      </c>
      <c r="R23" s="8">
        <f>'droits perçus par société'!R19/'droits perçus par société (€ c)'!R$5</f>
        <v>83711.64086064752</v>
      </c>
      <c r="S23" s="8">
        <f>'droits perçus par société'!S19/'droits perçus par société (€ c)'!S$5</f>
        <v>77943.16686674672</v>
      </c>
      <c r="T23" s="8">
        <f>'droits perçus par société'!T19/'droits perçus par société (€ c)'!T$5</f>
        <v>82032.39300000001</v>
      </c>
      <c r="U23" s="8">
        <f>'droits perçus par société'!U19/'droits perçus par société (€ c)'!U$5</f>
        <v>89411.78</v>
      </c>
    </row>
    <row r="24" spans="1:21" ht="12.75" customHeight="1">
      <c r="A24" s="20" t="s">
        <v>20</v>
      </c>
      <c r="B24" s="8">
        <f>'droits perçus par société'!B20/'droits perçus par société (€ c)'!B$5</f>
        <v>19841.662330453517</v>
      </c>
      <c r="C24" s="8">
        <f>'droits perçus par société'!C20/'droits perçus par société (€ c)'!C$5</f>
        <v>21795.31238142922</v>
      </c>
      <c r="D24" s="8">
        <f>'droits perçus par société'!D20/'droits perçus par société (€ c)'!D$5</f>
        <v>21879.282287560425</v>
      </c>
      <c r="E24" s="8">
        <f>'droits perçus par société'!E20/'droits perçus par société (€ c)'!E$5</f>
        <v>20805.843804755943</v>
      </c>
      <c r="F24" s="8">
        <f>'droits perçus par société'!F20/'droits perçus par société (€ c)'!F$5</f>
        <v>24734.09655172414</v>
      </c>
      <c r="G24" s="8">
        <f>'droits perçus par société'!G20/'droits perçus par société (€ c)'!G$5</f>
        <v>31308.669806763286</v>
      </c>
      <c r="H24" s="8">
        <f>'droits perçus par société'!H20/'droits perçus par société (€ c)'!H$5</f>
        <v>33451.821065088756</v>
      </c>
      <c r="I24" s="8">
        <f>'droits perçus par société'!I20/'droits perçus par société (€ c)'!I$5</f>
        <v>34949.23823870221</v>
      </c>
      <c r="J24" s="8">
        <f>'droits perçus par société'!J20/'droits perçus par société (€ c)'!J$5</f>
        <v>33048.00295790671</v>
      </c>
      <c r="K24" s="8">
        <f>'droits perçus par société'!K20/'droits perçus par société (€ c)'!K$5</f>
        <v>31968.331803425506</v>
      </c>
      <c r="L24" s="8">
        <f>'droits perçus par société'!L20/'droits perçus par société (€ c)'!L$5</f>
        <v>32315.950805206267</v>
      </c>
      <c r="M24" s="8">
        <f>'droits perçus par société'!M20/'droits perçus par société (€ c)'!M$5</f>
        <v>31198.637914386873</v>
      </c>
      <c r="N24" s="8">
        <f>'droits perçus par société'!N20/'droits perçus par société (€ c)'!N$5</f>
        <v>36429.48140207954</v>
      </c>
      <c r="O24" s="8">
        <f>'droits perçus par société'!O20/'droits perçus par société (€ c)'!O$5</f>
        <v>38047.45644599304</v>
      </c>
      <c r="P24" s="8">
        <f>'droits perçus par société'!P20/'droits perçus par société (€ c)'!P$5</f>
        <v>38949.10557336367</v>
      </c>
      <c r="Q24" s="8">
        <f>'droits perçus par société'!Q20/'droits perçus par société (€ c)'!Q$5</f>
        <v>42300.14137931035</v>
      </c>
      <c r="R24" s="8">
        <f>'droits perçus par société'!R20/'droits perçus par société (€ c)'!R$5</f>
        <v>49944.957570882776</v>
      </c>
      <c r="S24" s="8">
        <f>'droits perçus par société'!S20/'droits perçus par société (€ c)'!S$5</f>
        <v>46879.9505802321</v>
      </c>
      <c r="T24" s="8">
        <f>'droits perçus par société'!T20/'droits perçus par société (€ c)'!T$5</f>
        <v>53960.955200000004</v>
      </c>
      <c r="U24" s="8">
        <f>'droits perçus par société'!U20/'droits perçus par société (€ c)'!U$5</f>
        <v>52500</v>
      </c>
    </row>
    <row r="25" spans="1:21" ht="12.75">
      <c r="A25" s="20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9"/>
      <c r="M25" s="19"/>
      <c r="N25" s="10"/>
      <c r="O25" s="19"/>
      <c r="P25" s="19"/>
      <c r="Q25" s="19"/>
      <c r="R25" s="19"/>
      <c r="S25" s="19"/>
      <c r="T25" s="19"/>
      <c r="U25" s="19"/>
    </row>
    <row r="26" spans="1:21" ht="12.75">
      <c r="A26" s="20" t="s">
        <v>22</v>
      </c>
      <c r="B26" s="8">
        <f>'droits perçus par société'!B22/'droits perçus par société (€ c)'!B$5</f>
        <v>32904.33081151071</v>
      </c>
      <c r="C26" s="8">
        <f>'droits perçus par société'!C22/'droits perçus par société (€ c)'!C$5</f>
        <v>32700.389915069405</v>
      </c>
      <c r="D26" s="8">
        <f>'droits perçus par société'!D22/'droits perçus par société (€ c)'!D$5</f>
        <v>37228.76376558864</v>
      </c>
      <c r="E26" s="8">
        <f>'droits perçus par société'!E22/'droits perçus par société (€ c)'!E$5</f>
        <v>38682.41615237749</v>
      </c>
      <c r="F26" s="8">
        <f>'droits perçus par société'!F22/'droits perçus par société (€ c)'!F$5</f>
        <v>50034.4815270936</v>
      </c>
      <c r="G26" s="8">
        <f>51554/'droits perçus par société (€ c)'!G$5</f>
        <v>62375.35893719807</v>
      </c>
      <c r="H26" s="8">
        <f>'droits perçus par société'!H22/'droits perçus par société (€ c)'!H$5</f>
        <v>69486.98201183432</v>
      </c>
      <c r="I26" s="8">
        <f>'droits perçus par société'!I22/'droits perçus par société (€ c)'!I$5</f>
        <v>70621.6762456547</v>
      </c>
      <c r="J26" s="8">
        <f>'droits perçus par société'!J22/'droits perçus par société (€ c)'!J$5</f>
        <v>68074.53242320819</v>
      </c>
      <c r="K26" s="8">
        <f>'droits perçus par société'!K22/'droits perçus par société (€ c)'!K$5</f>
        <v>67885.32340758985</v>
      </c>
      <c r="L26" s="8">
        <f>'droits perçus par société'!L22/'droits perçus par société (€ c)'!L$5</f>
        <v>67723.71321420693</v>
      </c>
      <c r="M26" s="8">
        <f>'droits perçus par société'!M22/'droits perçus par société (€ c)'!M$5</f>
        <v>75042.03175624934</v>
      </c>
      <c r="N26" s="8">
        <f>'droits perçus par société'!N22/'droits perçus par société (€ c)'!N$5</f>
        <v>70816.48922714117</v>
      </c>
      <c r="O26" s="8">
        <f>'droits perçus par société'!O22/'droits perçus par société (€ c)'!O$5</f>
        <v>68623.98754091439</v>
      </c>
      <c r="P26" s="8">
        <f>'droits perçus par société'!P22/'droits perçus par société (€ c)'!P$5</f>
        <v>74735.6680798263</v>
      </c>
      <c r="Q26" s="8">
        <f>'droits perçus par société'!Q22/'droits perçus par société (€ c)'!Q$5</f>
        <v>74614.79553752537</v>
      </c>
      <c r="R26" s="8">
        <f>'droits perçus par société'!R22/'droits perçus par société (€ c)'!R$5</f>
        <v>82500.93947315506</v>
      </c>
      <c r="S26" s="8">
        <f>'droits perçus par société'!S22/'droits perçus par société (€ c)'!S$5</f>
        <v>78341.04061624651</v>
      </c>
      <c r="T26" s="8">
        <f>'droits perçus par société'!T22/'droits perçus par société (€ c)'!T$5</f>
        <v>82513.25700000001</v>
      </c>
      <c r="U26" s="8">
        <f>'droits perçus par société'!U22/'droits perçus par société (€ c)'!U$5</f>
        <v>87372</v>
      </c>
    </row>
    <row r="27" spans="1:21" ht="12.75">
      <c r="A27" s="20" t="s">
        <v>24</v>
      </c>
      <c r="B27" s="8">
        <f>'droits perçus par société'!B23/'droits perçus par société (€ c)'!B$5</f>
        <v>8087.4621162475405</v>
      </c>
      <c r="C27" s="8">
        <f>'droits perçus par société'!C23/'droits perçus par société (€ c)'!C$5</f>
        <v>8246.479079801513</v>
      </c>
      <c r="D27" s="8">
        <f>'droits perçus par société'!D23/'droits perçus par société (€ c)'!D$5</f>
        <v>8682.30730741943</v>
      </c>
      <c r="E27" s="8">
        <f>'droits perçus par société'!E23/'droits perçus par société (€ c)'!E$5</f>
        <v>8507.019742050425</v>
      </c>
      <c r="F27" s="8">
        <f>'droits perçus par société'!F23/'droits perçus par société (€ c)'!F$5</f>
        <v>9824.302216748769</v>
      </c>
      <c r="G27" s="8">
        <f>'droits perçus par société'!G23/'droits perçus par société (€ c)'!G$5</f>
        <v>13439.606763285024</v>
      </c>
      <c r="H27" s="8">
        <f>'droits perçus par société'!H23/'droits perçus par société (€ c)'!H$5</f>
        <v>13970.664142011834</v>
      </c>
      <c r="I27" s="8">
        <f>'droits perçus par société'!I23/'droits perçus par société (€ c)'!I$5</f>
        <v>13842.949015063734</v>
      </c>
      <c r="J27" s="8">
        <f>'droits perçus par société'!J23/'droits perçus par société (€ c)'!J$5</f>
        <v>11621.563822525597</v>
      </c>
      <c r="K27" s="8">
        <f>'droits perçus par société'!K23/'droits perçus par société (€ c)'!K$5</f>
        <v>12549.134669204077</v>
      </c>
      <c r="L27" s="8">
        <f>'droits perçus par société'!L23/'droits perçus par société (€ c)'!L$5</f>
        <v>14003.762850209576</v>
      </c>
      <c r="M27" s="8">
        <f>'droits perçus par société'!M23/'droits perçus par société (€ c)'!M$5</f>
        <v>15653.057826413477</v>
      </c>
      <c r="N27" s="8">
        <f>'droits perçus par société'!N23/'droits perçus par société (€ c)'!N$5</f>
        <v>21255.90009647336</v>
      </c>
      <c r="O27" s="8">
        <f>'droits perçus par société'!O23/'droits perçus par société (€ c)'!O$5</f>
        <v>24090.375884278328</v>
      </c>
      <c r="P27" s="8">
        <f>'droits perçus par société'!P23/'droits perçus par société (€ c)'!P$5</f>
        <v>23110.49322717403</v>
      </c>
      <c r="Q27" s="8">
        <f>'droits perçus par société'!Q23/'droits perçus par société (€ c)'!Q$5</f>
        <v>28293.229817444222</v>
      </c>
      <c r="R27" s="8">
        <f>'droits perçus par société'!R23/'droits perçus par société (€ c)'!R$5</f>
        <v>31569.89483209331</v>
      </c>
      <c r="S27" s="8">
        <f>'droits perçus par société'!S23/'droits perçus par société (€ c)'!S$5</f>
        <v>35400.74169667868</v>
      </c>
      <c r="T27" s="8">
        <f>'droits perçus par société'!T23/'droits perçus par société (€ c)'!T$5</f>
        <v>38679.498</v>
      </c>
      <c r="U27" s="8">
        <f>'droits perçus par société'!U23/'droits perçus par société (€ c)'!U$5</f>
        <v>37604.226</v>
      </c>
    </row>
    <row r="28" spans="1:21" ht="12.75">
      <c r="A28" s="20" t="s">
        <v>25</v>
      </c>
      <c r="B28" s="8"/>
      <c r="C28" s="8"/>
      <c r="D28" s="21"/>
      <c r="E28" s="8"/>
      <c r="F28" s="8"/>
      <c r="G28" s="8"/>
      <c r="H28" s="8"/>
      <c r="I28" s="8"/>
      <c r="J28" s="8"/>
      <c r="K28" s="9"/>
      <c r="M28" s="19"/>
      <c r="N28" s="10"/>
      <c r="O28" s="19"/>
      <c r="P28" s="19"/>
      <c r="Q28" s="19"/>
      <c r="R28" s="19"/>
      <c r="S28" s="19"/>
      <c r="T28" s="19"/>
      <c r="U28" s="19"/>
    </row>
    <row r="29" spans="1:21" ht="12.75">
      <c r="A29" s="20" t="s">
        <v>26</v>
      </c>
      <c r="B29" s="8">
        <f>'droits perçus par société'!B25/'droits perçus par société (€ c)'!B$5</f>
        <v>35124.42230528934</v>
      </c>
      <c r="C29" s="8">
        <f>'droits perçus par société'!C25/'droits perçus par société (€ c)'!C$5</f>
        <v>35524.7967937453</v>
      </c>
      <c r="D29" s="8">
        <f>'droits perçus par société'!D25/'droits perçus par société (€ c)'!D$5</f>
        <v>31574.499540230452</v>
      </c>
      <c r="E29" s="8">
        <f>'droits perçus par société'!E25/'droits perçus par société (€ c)'!E$5</f>
        <v>31750.414768460574</v>
      </c>
      <c r="F29" s="8">
        <f>'droits perçus par société'!F25/'droits perçus par société (€ c)'!F$5</f>
        <v>27006.65270935961</v>
      </c>
      <c r="G29" s="8">
        <f>'droits perçus par société'!G25/'droits perçus par société (€ c)'!G$5</f>
        <v>25548.319806763287</v>
      </c>
      <c r="H29" s="8">
        <f>'droits perçus par société'!H25/'droits perçus par société (€ c)'!H$5</f>
        <v>25414.895384615385</v>
      </c>
      <c r="I29" s="8">
        <f>'droits perçus par société'!I25/'droits perçus par société (€ c)'!I$5</f>
        <v>30550.837079953653</v>
      </c>
      <c r="J29" s="8">
        <f>'droits perçus par société'!J25/'droits perçus par société (€ c)'!J$5</f>
        <v>30768.59453924915</v>
      </c>
      <c r="K29" s="8">
        <f>'droits perçus par société'!K25/'droits perçus par société (€ c)'!K$5</f>
        <v>28754.228142841155</v>
      </c>
      <c r="L29" s="8">
        <f>'droits perçus par société'!L25/'droits perçus par société (€ c)'!L$5</f>
        <v>34904.9838958747</v>
      </c>
      <c r="M29" s="8">
        <f>'droits perçus par société'!M25/'droits perçus par société (€ c)'!M$5</f>
        <v>33978.01223044738</v>
      </c>
      <c r="N29" s="8">
        <f>'droits perçus par société'!N25/'droits perçus par société (€ c)'!N$5</f>
        <v>34792.92528674027</v>
      </c>
      <c r="O29" s="8">
        <f>'droits perçus par société'!O25/'droits perçus par société (€ c)'!O$5</f>
        <v>31732.657586316127</v>
      </c>
      <c r="P29" s="8">
        <f>'droits perçus par société'!P25/'droits perçus par société (€ c)'!P$5</f>
        <v>28693.888946334406</v>
      </c>
      <c r="Q29" s="8">
        <f>'droits perçus par société'!Q25/'droits perçus par société (€ c)'!Q$5</f>
        <v>26721.44016227181</v>
      </c>
      <c r="R29" s="8">
        <f>'droits perçus par société'!R25/'droits perçus par société (€ c)'!R$5</f>
        <v>40289.56364367586</v>
      </c>
      <c r="S29" s="8">
        <f>'droits perçus par société'!S25/'droits perçus par société (€ c)'!S$5</f>
        <v>35077.030812324934</v>
      </c>
      <c r="T29" s="8">
        <f>'droits perçus par société'!T25/'droits perçus par société (€ c)'!T$5</f>
        <v>35664.08</v>
      </c>
      <c r="U29" s="8">
        <f>'droits perçus par société'!U25/'droits perçus par société (€ c)'!U$5</f>
        <v>38100</v>
      </c>
    </row>
    <row r="30" spans="1:21" ht="12.75">
      <c r="A30" s="20" t="s">
        <v>27</v>
      </c>
      <c r="B30" s="8">
        <f>'droits perçus par société'!B26/'droits perçus par société (€ c)'!B$5</f>
        <v>3355.9842554029674</v>
      </c>
      <c r="C30" s="8">
        <f>'droits perçus par société'!C26/'droits perçus par société (€ c)'!C$5</f>
        <v>15360.812766456562</v>
      </c>
      <c r="D30" s="8">
        <f>'droits perçus par société'!D26/'droits perçus par société (€ c)'!D$5</f>
        <v>9849.883724264013</v>
      </c>
      <c r="E30" s="8">
        <f>'droits perçus par société'!E26/'droits perçus par société (€ c)'!E$5</f>
        <v>8429.41351689612</v>
      </c>
      <c r="F30" s="8">
        <f>'droits perçus par société'!F26/'droits perçus par société (€ c)'!F$5</f>
        <v>17457.47536945813</v>
      </c>
      <c r="G30" s="8">
        <f>'droits perçus par société'!G26/'droits perçus par société (€ c)'!G$5</f>
        <v>8085.7842995169085</v>
      </c>
      <c r="H30" s="8">
        <f>'droits perçus par société'!H26/'droits perçus par société (€ c)'!H$5</f>
        <v>17068.53798816568</v>
      </c>
      <c r="I30" s="8">
        <f>'droits perçus par société'!I26/'droits perçus par société (€ c)'!I$5</f>
        <v>10014.51749710313</v>
      </c>
      <c r="J30" s="8">
        <f>'droits perçus par société'!J26/'droits perçus par société (€ c)'!J$5</f>
        <v>21484.564050056884</v>
      </c>
      <c r="K30" s="8">
        <f>'droits perçus par société'!K26/'droits perçus par société (€ c)'!K$5</f>
        <v>18728.377924549426</v>
      </c>
      <c r="L30" s="8">
        <f>'droits perçus par société'!L26/'droits perçus par société (€ c)'!L$5</f>
        <v>17705.538716082065</v>
      </c>
      <c r="M30" s="8">
        <f>'droits perçus par société'!M26/'droits perçus par société (€ c)'!M$5</f>
        <v>21115.07649393842</v>
      </c>
      <c r="N30" s="8">
        <f>'droits perçus par société'!N26/'droits perçus par société (€ c)'!N$5</f>
        <v>26416.850680673168</v>
      </c>
      <c r="O30" s="8">
        <f>'droits perçus par société'!O26/'droits perçus par société (€ c)'!O$5</f>
        <v>24539.921866751138</v>
      </c>
      <c r="P30" s="8">
        <f>'droits perçus par société'!P26/'droits perçus par société (€ c)'!P$5</f>
        <v>19370.964739944167</v>
      </c>
      <c r="Q30" s="8">
        <f>'droits perçus par société'!Q26/'droits perçus par société (€ c)'!Q$5</f>
        <v>32512.77890466532</v>
      </c>
      <c r="R30" s="8">
        <f>'droits perçus par société'!R26/'droits perçus par société (€ c)'!R$5</f>
        <v>37167.12246129098</v>
      </c>
      <c r="S30" s="8">
        <f>'droits perçus par société'!S26/'droits perçus par société (€ c)'!S$5</f>
        <v>33774.16966786715</v>
      </c>
      <c r="T30" s="8">
        <f>'droits perçus par société'!T26/'droits perçus par société (€ c)'!T$5</f>
        <v>32558.500000000004</v>
      </c>
      <c r="U30" s="8">
        <f>'droits perçus par société'!U26/'droits perçus par société (€ c)'!U$5</f>
        <v>34500</v>
      </c>
    </row>
    <row r="31" spans="1:21" ht="12.75">
      <c r="A31" s="37" t="s">
        <v>28</v>
      </c>
      <c r="B31" s="38" t="s">
        <v>29</v>
      </c>
      <c r="C31" s="38" t="s">
        <v>29</v>
      </c>
      <c r="D31" s="38" t="s">
        <v>29</v>
      </c>
      <c r="E31" s="39">
        <f>'droits perçus par société'!E27/'droits perçus par société (€ c)'!E$5</f>
        <v>1805.496871088861</v>
      </c>
      <c r="F31" s="39">
        <f>'droits perçus par société'!F27/'droits perçus par société (€ c)'!F$5</f>
        <v>1764.253694581281</v>
      </c>
      <c r="G31" s="39">
        <f>'droits perçus par société'!G27/'droits perçus par société (€ c)'!G$5</f>
        <v>1742.2608695652175</v>
      </c>
      <c r="H31" s="39">
        <f>'droits perçus par société'!H27/'droits perçus par société (€ c)'!H$5</f>
        <v>1398.9633136094674</v>
      </c>
      <c r="I31" s="39">
        <f>'droits perçus par société'!I27/'droits perçus par société (€ c)'!I$5</f>
        <v>1427.8261877172656</v>
      </c>
      <c r="J31" s="39">
        <f>'droits perçus par société'!J27/'droits perçus par société (€ c)'!J$5</f>
        <v>2051.467576791809</v>
      </c>
      <c r="K31" s="39">
        <f>'droits perçus par société'!K27/'droits perçus par société (€ c)'!K$5</f>
        <v>1536.3998656666295</v>
      </c>
      <c r="L31" s="39">
        <f>'droits perçus par société'!L27/'droits perçus par société (€ c)'!L$5</f>
        <v>1447.5601147143173</v>
      </c>
      <c r="M31" s="39">
        <f>'droits perçus par société'!M27/'droits perçus par société (€ c)'!M$5</f>
        <v>1450.9494689411008</v>
      </c>
      <c r="N31" s="39">
        <f>'droits perçus par société'!N27/'droits perçus par société (€ c)'!N$5</f>
        <v>891.3002465430378</v>
      </c>
      <c r="O31" s="39">
        <f>'droits perçus par société'!O27/'droits perçus par société (€ c)'!O$5</f>
        <v>1226.9960933375569</v>
      </c>
      <c r="P31" s="39">
        <f>'droits perçus par société'!P27/'droits perçus par société (€ c)'!P$5</f>
        <v>971.6558783993383</v>
      </c>
      <c r="Q31" s="39">
        <f>'droits perçus par société'!Q27/'droits perçus par société (€ c)'!Q$5</f>
        <v>1032.989915212982</v>
      </c>
      <c r="R31" s="39">
        <f>'droits perçus par société'!R27/'droits perçus par société (€ c)'!R$5</f>
        <v>784.6392519605873</v>
      </c>
      <c r="S31" s="39">
        <f>'droits perçus par société'!S27/'droits perçus par société (€ c)'!S$5</f>
        <v>577.2677070828332</v>
      </c>
      <c r="T31" s="39">
        <f>'droits perçus par société'!T27/'droits perçus par société (€ c)'!T$5</f>
        <v>524.9432</v>
      </c>
      <c r="U31" s="39">
        <f>'droits perçus par société'!U27/'droits perçus par société (€ c)'!U$5</f>
        <v>669.689</v>
      </c>
    </row>
    <row r="32" ht="12.75">
      <c r="A32" s="28" t="s">
        <v>30</v>
      </c>
    </row>
    <row r="33" spans="1:14" ht="12.75">
      <c r="A33" s="28" t="s">
        <v>31</v>
      </c>
      <c r="G33" s="19"/>
      <c r="H33" s="19"/>
      <c r="I33" s="19"/>
      <c r="J33" s="29"/>
      <c r="K33" s="19"/>
      <c r="L33" s="19"/>
      <c r="M33" s="19"/>
      <c r="N33" s="19"/>
    </row>
    <row r="34" ht="12.75">
      <c r="A34" s="28" t="s">
        <v>32</v>
      </c>
    </row>
    <row r="35" ht="12.75">
      <c r="A35" s="28" t="s">
        <v>33</v>
      </c>
    </row>
    <row r="36" ht="12.75">
      <c r="A36" s="28" t="s">
        <v>34</v>
      </c>
    </row>
    <row r="37" ht="12.75">
      <c r="A37" s="28"/>
    </row>
    <row r="39" ht="12.75">
      <c r="A39" s="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mathilde.gansemer mathilde.gansemer</dc:creator>
  <cp:keywords/>
  <dc:description/>
  <cp:lastModifiedBy>gwendoline.volat</cp:lastModifiedBy>
  <cp:lastPrinted>2016-12-21T17:00:40Z</cp:lastPrinted>
  <dcterms:created xsi:type="dcterms:W3CDTF">2016-12-21T17:16:23Z</dcterms:created>
  <dcterms:modified xsi:type="dcterms:W3CDTF">2018-01-24T14:34:14Z</dcterms:modified>
  <cp:category/>
  <cp:version/>
  <cp:contentType/>
  <cp:contentStatus/>
</cp:coreProperties>
</file>